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БЮДЖЕТ\БЮДЖЕТ 2018\ОТЧЕТНОСТЬ\ГОДОВАЯ\Годовой отчет 2018 в Собрание\Доп материалы\"/>
    </mc:Choice>
  </mc:AlternateContent>
  <bookViews>
    <workbookView xWindow="0" yWindow="0" windowWidth="15600" windowHeight="9240"/>
  </bookViews>
  <sheets>
    <sheet name="прил 6" sheetId="7" r:id="rId1"/>
  </sheets>
  <definedNames>
    <definedName name="_xlnm._FilterDatabase" localSheetId="0" hidden="1">'прил 6'!$A$8:$N$504</definedName>
    <definedName name="_xlnm.Print_Titles" localSheetId="0">'прил 6'!$6:$8</definedName>
    <definedName name="_xlnm.Print_Area" localSheetId="0">'прил 6'!$A$1:$J$504</definedName>
  </definedNames>
  <calcPr calcId="152511"/>
</workbook>
</file>

<file path=xl/calcChain.xml><?xml version="1.0" encoding="utf-8"?>
<calcChain xmlns="http://schemas.openxmlformats.org/spreadsheetml/2006/main">
  <c r="F315" i="7" l="1"/>
  <c r="F305" i="7"/>
  <c r="F316" i="7"/>
  <c r="F318" i="7"/>
  <c r="H219" i="7" l="1"/>
  <c r="E168" i="7"/>
  <c r="E167" i="7" s="1"/>
  <c r="E166" i="7" s="1"/>
  <c r="E165" i="7" s="1"/>
  <c r="E164" i="7" s="1"/>
  <c r="F167" i="7"/>
  <c r="F166" i="7" s="1"/>
  <c r="F165" i="7" s="1"/>
  <c r="F164" i="7" s="1"/>
  <c r="G167" i="7"/>
  <c r="G166" i="7"/>
  <c r="G165" i="7" s="1"/>
  <c r="G164" i="7" s="1"/>
  <c r="H167" i="7"/>
  <c r="H166" i="7" s="1"/>
  <c r="D167" i="7"/>
  <c r="D166" i="7" s="1"/>
  <c r="D165" i="7" s="1"/>
  <c r="D164" i="7" s="1"/>
  <c r="E224" i="7"/>
  <c r="E223" i="7" s="1"/>
  <c r="E222" i="7" s="1"/>
  <c r="F223" i="7"/>
  <c r="F222" i="7" s="1"/>
  <c r="G223" i="7"/>
  <c r="G222" i="7"/>
  <c r="J222" i="7" s="1"/>
  <c r="H223" i="7"/>
  <c r="H222" i="7" s="1"/>
  <c r="D223" i="7"/>
  <c r="D222" i="7" s="1"/>
  <c r="E231" i="7"/>
  <c r="E232" i="7"/>
  <c r="E235" i="7"/>
  <c r="E234" i="7" s="1"/>
  <c r="E233" i="7" s="1"/>
  <c r="E238" i="7"/>
  <c r="E239" i="7"/>
  <c r="E242" i="7"/>
  <c r="E241" i="7" s="1"/>
  <c r="E240" i="7" s="1"/>
  <c r="E245" i="7"/>
  <c r="E246" i="7"/>
  <c r="F230" i="7"/>
  <c r="F229" i="7" s="1"/>
  <c r="F234" i="7"/>
  <c r="F233" i="7" s="1"/>
  <c r="I233" i="7" s="1"/>
  <c r="F237" i="7"/>
  <c r="F236" i="7" s="1"/>
  <c r="F241" i="7"/>
  <c r="F240" i="7" s="1"/>
  <c r="F244" i="7"/>
  <c r="G230" i="7"/>
  <c r="G229" i="7" s="1"/>
  <c r="G234" i="7"/>
  <c r="G237" i="7"/>
  <c r="G236" i="7" s="1"/>
  <c r="G241" i="7"/>
  <c r="G240" i="7" s="1"/>
  <c r="G244" i="7"/>
  <c r="H230" i="7"/>
  <c r="H229" i="7" s="1"/>
  <c r="H234" i="7"/>
  <c r="H233" i="7" s="1"/>
  <c r="H237" i="7"/>
  <c r="H236" i="7" s="1"/>
  <c r="H241" i="7"/>
  <c r="H240" i="7" s="1"/>
  <c r="H244" i="7"/>
  <c r="H243" i="7"/>
  <c r="D230" i="7"/>
  <c r="D229" i="7" s="1"/>
  <c r="D234" i="7"/>
  <c r="D233" i="7" s="1"/>
  <c r="D237" i="7"/>
  <c r="D236" i="7" s="1"/>
  <c r="D241" i="7"/>
  <c r="D240" i="7"/>
  <c r="D244" i="7"/>
  <c r="D243" i="7" s="1"/>
  <c r="E252" i="7"/>
  <c r="E251" i="7" s="1"/>
  <c r="E250" i="7" s="1"/>
  <c r="E249" i="7" s="1"/>
  <c r="E255" i="7"/>
  <c r="E254" i="7" s="1"/>
  <c r="E258" i="7"/>
  <c r="E257" i="7" s="1"/>
  <c r="E256" i="7" s="1"/>
  <c r="E261" i="7"/>
  <c r="E260" i="7" s="1"/>
  <c r="E264" i="7"/>
  <c r="E263" i="7" s="1"/>
  <c r="E262" i="7" s="1"/>
  <c r="E266" i="7"/>
  <c r="E265" i="7" s="1"/>
  <c r="E269" i="7"/>
  <c r="E268" i="7" s="1"/>
  <c r="E267" i="7" s="1"/>
  <c r="E281" i="7"/>
  <c r="E280" i="7" s="1"/>
  <c r="E279" i="7" s="1"/>
  <c r="E274" i="7"/>
  <c r="E273" i="7" s="1"/>
  <c r="E272" i="7" s="1"/>
  <c r="E271" i="7" s="1"/>
  <c r="E278" i="7"/>
  <c r="E277" i="7" s="1"/>
  <c r="E276" i="7" s="1"/>
  <c r="E275" i="7"/>
  <c r="E286" i="7"/>
  <c r="E285" i="7" s="1"/>
  <c r="E284" i="7" s="1"/>
  <c r="E283" i="7" s="1"/>
  <c r="E290" i="7"/>
  <c r="E289" i="7" s="1"/>
  <c r="E288" i="7" s="1"/>
  <c r="E287" i="7" s="1"/>
  <c r="F251" i="7"/>
  <c r="F254" i="7"/>
  <c r="F257" i="7"/>
  <c r="F256" i="7" s="1"/>
  <c r="F260" i="7"/>
  <c r="F263" i="7"/>
  <c r="F265" i="7"/>
  <c r="F268" i="7"/>
  <c r="F267" i="7" s="1"/>
  <c r="F280" i="7"/>
  <c r="F273" i="7"/>
  <c r="F272" i="7" s="1"/>
  <c r="F271" i="7" s="1"/>
  <c r="F277" i="7"/>
  <c r="F285" i="7"/>
  <c r="F284" i="7" s="1"/>
  <c r="F289" i="7"/>
  <c r="F288" i="7" s="1"/>
  <c r="F287" i="7" s="1"/>
  <c r="G251" i="7"/>
  <c r="G250" i="7" s="1"/>
  <c r="G249" i="7" s="1"/>
  <c r="G254" i="7"/>
  <c r="G257" i="7"/>
  <c r="G260" i="7"/>
  <c r="G263" i="7"/>
  <c r="G262" i="7" s="1"/>
  <c r="G265" i="7"/>
  <c r="G268" i="7"/>
  <c r="G280" i="7"/>
  <c r="G273" i="7"/>
  <c r="G277" i="7"/>
  <c r="G285" i="7"/>
  <c r="G284" i="7" s="1"/>
  <c r="G283" i="7" s="1"/>
  <c r="G289" i="7"/>
  <c r="G288" i="7" s="1"/>
  <c r="G287" i="7" s="1"/>
  <c r="H251" i="7"/>
  <c r="H250" i="7" s="1"/>
  <c r="H249" i="7" s="1"/>
  <c r="H254" i="7"/>
  <c r="H253" i="7" s="1"/>
  <c r="H257" i="7"/>
  <c r="H256" i="7" s="1"/>
  <c r="H260" i="7"/>
  <c r="I260" i="7" s="1"/>
  <c r="H263" i="7"/>
  <c r="H262" i="7" s="1"/>
  <c r="H265" i="7"/>
  <c r="H268" i="7"/>
  <c r="H267" i="7" s="1"/>
  <c r="H280" i="7"/>
  <c r="H279" i="7" s="1"/>
  <c r="H273" i="7"/>
  <c r="H272" i="7" s="1"/>
  <c r="H271" i="7"/>
  <c r="H270" i="7" s="1"/>
  <c r="H277" i="7"/>
  <c r="H276" i="7" s="1"/>
  <c r="H275" i="7" s="1"/>
  <c r="H285" i="7"/>
  <c r="H284" i="7" s="1"/>
  <c r="H283" i="7" s="1"/>
  <c r="J283" i="7" s="1"/>
  <c r="H289" i="7"/>
  <c r="H288" i="7"/>
  <c r="D251" i="7"/>
  <c r="D250" i="7" s="1"/>
  <c r="D249" i="7" s="1"/>
  <c r="D254" i="7"/>
  <c r="D257" i="7"/>
  <c r="D256" i="7" s="1"/>
  <c r="D260" i="7"/>
  <c r="D263" i="7"/>
  <c r="D262" i="7" s="1"/>
  <c r="D265" i="7"/>
  <c r="D268" i="7"/>
  <c r="D267" i="7" s="1"/>
  <c r="D280" i="7"/>
  <c r="D279" i="7" s="1"/>
  <c r="D273" i="7"/>
  <c r="D272" i="7" s="1"/>
  <c r="D271" i="7" s="1"/>
  <c r="D277" i="7"/>
  <c r="D276" i="7" s="1"/>
  <c r="D275" i="7" s="1"/>
  <c r="D270" i="7" s="1"/>
  <c r="D285" i="7"/>
  <c r="D284" i="7" s="1"/>
  <c r="D283" i="7" s="1"/>
  <c r="D289" i="7"/>
  <c r="D288" i="7" s="1"/>
  <c r="D287" i="7" s="1"/>
  <c r="E401" i="7"/>
  <c r="E402" i="7"/>
  <c r="E407" i="7"/>
  <c r="E406" i="7" s="1"/>
  <c r="E405" i="7"/>
  <c r="E404" i="7" s="1"/>
  <c r="E403" i="7" s="1"/>
  <c r="E412" i="7"/>
  <c r="E411" i="7" s="1"/>
  <c r="E410" i="7"/>
  <c r="E409" i="7" s="1"/>
  <c r="E408" i="7" s="1"/>
  <c r="E416" i="7"/>
  <c r="E415" i="7" s="1"/>
  <c r="E414" i="7" s="1"/>
  <c r="E413" i="7" s="1"/>
  <c r="E420" i="7"/>
  <c r="E419" i="7" s="1"/>
  <c r="E418" i="7" s="1"/>
  <c r="E417" i="7" s="1"/>
  <c r="E424" i="7"/>
  <c r="E423" i="7" s="1"/>
  <c r="E422" i="7" s="1"/>
  <c r="E421" i="7" s="1"/>
  <c r="F400" i="7"/>
  <c r="F406" i="7"/>
  <c r="F411" i="7"/>
  <c r="F410" i="7" s="1"/>
  <c r="F409" i="7" s="1"/>
  <c r="F408" i="7" s="1"/>
  <c r="F415" i="7"/>
  <c r="F414" i="7" s="1"/>
  <c r="F413" i="7" s="1"/>
  <c r="F419" i="7"/>
  <c r="F418" i="7" s="1"/>
  <c r="F417" i="7" s="1"/>
  <c r="F423" i="7"/>
  <c r="F422" i="7" s="1"/>
  <c r="F421" i="7" s="1"/>
  <c r="G400" i="7"/>
  <c r="G399" i="7" s="1"/>
  <c r="G398" i="7" s="1"/>
  <c r="G406" i="7"/>
  <c r="G405" i="7" s="1"/>
  <c r="G411" i="7"/>
  <c r="G410" i="7" s="1"/>
  <c r="G409" i="7" s="1"/>
  <c r="G408" i="7" s="1"/>
  <c r="G415" i="7"/>
  <c r="G419" i="7"/>
  <c r="G418" i="7" s="1"/>
  <c r="G417" i="7" s="1"/>
  <c r="G423" i="7"/>
  <c r="G422" i="7" s="1"/>
  <c r="G421" i="7" s="1"/>
  <c r="H400" i="7"/>
  <c r="H406" i="7"/>
  <c r="H405" i="7" s="1"/>
  <c r="H404" i="7" s="1"/>
  <c r="H411" i="7"/>
  <c r="H410" i="7" s="1"/>
  <c r="H415" i="7"/>
  <c r="H414" i="7" s="1"/>
  <c r="H419" i="7"/>
  <c r="H418" i="7" s="1"/>
  <c r="H417" i="7" s="1"/>
  <c r="H423" i="7"/>
  <c r="H422" i="7"/>
  <c r="H421" i="7" s="1"/>
  <c r="D400" i="7"/>
  <c r="D399" i="7" s="1"/>
  <c r="D398" i="7" s="1"/>
  <c r="D406" i="7"/>
  <c r="D405" i="7" s="1"/>
  <c r="D404" i="7" s="1"/>
  <c r="D403" i="7" s="1"/>
  <c r="D411" i="7"/>
  <c r="D410" i="7" s="1"/>
  <c r="D409" i="7" s="1"/>
  <c r="D408" i="7" s="1"/>
  <c r="D415" i="7"/>
  <c r="D414" i="7" s="1"/>
  <c r="D413" i="7"/>
  <c r="D419" i="7"/>
  <c r="D418" i="7" s="1"/>
  <c r="D417" i="7" s="1"/>
  <c r="D423" i="7"/>
  <c r="D422" i="7" s="1"/>
  <c r="D421" i="7" s="1"/>
  <c r="E444" i="7"/>
  <c r="E443" i="7" s="1"/>
  <c r="E446" i="7"/>
  <c r="E445" i="7" s="1"/>
  <c r="E450" i="7"/>
  <c r="E449" i="7" s="1"/>
  <c r="E448" i="7" s="1"/>
  <c r="E447" i="7" s="1"/>
  <c r="E453" i="7"/>
  <c r="E452" i="7" s="1"/>
  <c r="E451" i="7" s="1"/>
  <c r="F443" i="7"/>
  <c r="F445" i="7"/>
  <c r="F449" i="7"/>
  <c r="F452" i="7"/>
  <c r="F451" i="7" s="1"/>
  <c r="G443" i="7"/>
  <c r="G445" i="7"/>
  <c r="G449" i="7"/>
  <c r="G448" i="7" s="1"/>
  <c r="G447" i="7" s="1"/>
  <c r="G452" i="7"/>
  <c r="G451" i="7" s="1"/>
  <c r="H443" i="7"/>
  <c r="J443" i="7" s="1"/>
  <c r="H445" i="7"/>
  <c r="H449" i="7"/>
  <c r="H448" i="7" s="1"/>
  <c r="H447" i="7" s="1"/>
  <c r="J447" i="7" s="1"/>
  <c r="H452" i="7"/>
  <c r="D443" i="7"/>
  <c r="D445" i="7"/>
  <c r="D449" i="7"/>
  <c r="D448" i="7" s="1"/>
  <c r="D447" i="7" s="1"/>
  <c r="D452" i="7"/>
  <c r="D451" i="7" s="1"/>
  <c r="E472" i="7"/>
  <c r="E471" i="7" s="1"/>
  <c r="E470" i="7" s="1"/>
  <c r="E469" i="7" s="1"/>
  <c r="F471" i="7"/>
  <c r="F470" i="7" s="1"/>
  <c r="I470" i="7" s="1"/>
  <c r="G471" i="7"/>
  <c r="G470" i="7" s="1"/>
  <c r="H471" i="7"/>
  <c r="H470" i="7" s="1"/>
  <c r="H469" i="7" s="1"/>
  <c r="D471" i="7"/>
  <c r="D470" i="7" s="1"/>
  <c r="D469" i="7" s="1"/>
  <c r="E482" i="7"/>
  <c r="E481" i="7" s="1"/>
  <c r="E480" i="7" s="1"/>
  <c r="E485" i="7"/>
  <c r="E484" i="7" s="1"/>
  <c r="E483" i="7" s="1"/>
  <c r="E488" i="7"/>
  <c r="E490" i="7"/>
  <c r="E489" i="7" s="1"/>
  <c r="F481" i="7"/>
  <c r="F480" i="7"/>
  <c r="F484" i="7"/>
  <c r="F483" i="7" s="1"/>
  <c r="F489" i="7"/>
  <c r="F487" i="7" s="1"/>
  <c r="F486" i="7" s="1"/>
  <c r="G481" i="7"/>
  <c r="G480" i="7"/>
  <c r="G484" i="7"/>
  <c r="G483" i="7" s="1"/>
  <c r="G489" i="7"/>
  <c r="G487" i="7" s="1"/>
  <c r="H481" i="7"/>
  <c r="H480" i="7" s="1"/>
  <c r="H484" i="7"/>
  <c r="H483" i="7" s="1"/>
  <c r="H489" i="7"/>
  <c r="H487" i="7" s="1"/>
  <c r="H486" i="7" s="1"/>
  <c r="D481" i="7"/>
  <c r="D480" i="7" s="1"/>
  <c r="D484" i="7"/>
  <c r="D483" i="7" s="1"/>
  <c r="D489" i="7"/>
  <c r="D487" i="7" s="1"/>
  <c r="D486" i="7" s="1"/>
  <c r="H15" i="7"/>
  <c r="H14" i="7" s="1"/>
  <c r="I14" i="7" s="1"/>
  <c r="H12" i="7"/>
  <c r="H18" i="7"/>
  <c r="H20" i="7"/>
  <c r="H24" i="7"/>
  <c r="H23" i="7" s="1"/>
  <c r="H30" i="7"/>
  <c r="H29" i="7" s="1"/>
  <c r="J29" i="7" s="1"/>
  <c r="H33" i="7"/>
  <c r="H35" i="7"/>
  <c r="J35" i="7" s="1"/>
  <c r="H37" i="7"/>
  <c r="H41" i="7"/>
  <c r="H40" i="7" s="1"/>
  <c r="H48" i="7"/>
  <c r="H47" i="7" s="1"/>
  <c r="H51" i="7"/>
  <c r="H50" i="7" s="1"/>
  <c r="H55" i="7"/>
  <c r="H54" i="7" s="1"/>
  <c r="H58" i="7"/>
  <c r="H57" i="7" s="1"/>
  <c r="H61" i="7"/>
  <c r="H60" i="7" s="1"/>
  <c r="H64" i="7"/>
  <c r="H63" i="7" s="1"/>
  <c r="H71" i="7"/>
  <c r="H73" i="7"/>
  <c r="H78" i="7"/>
  <c r="H82" i="7"/>
  <c r="H81" i="7" s="1"/>
  <c r="H87" i="7"/>
  <c r="H86" i="7" s="1"/>
  <c r="H85" i="7" s="1"/>
  <c r="H84" i="7" s="1"/>
  <c r="H92" i="7"/>
  <c r="H91" i="7" s="1"/>
  <c r="H97" i="7"/>
  <c r="H96" i="7" s="1"/>
  <c r="H101" i="7"/>
  <c r="H107" i="7"/>
  <c r="H106" i="7" s="1"/>
  <c r="H105" i="7" s="1"/>
  <c r="H109" i="7"/>
  <c r="H111" i="7"/>
  <c r="H113" i="7"/>
  <c r="H118" i="7"/>
  <c r="H117" i="7" s="1"/>
  <c r="H116" i="7" s="1"/>
  <c r="H122" i="7"/>
  <c r="H127" i="7"/>
  <c r="H126" i="7" s="1"/>
  <c r="H125" i="7"/>
  <c r="H124" i="7" s="1"/>
  <c r="H132" i="7"/>
  <c r="H131" i="7" s="1"/>
  <c r="H130" i="7"/>
  <c r="H129" i="7" s="1"/>
  <c r="H135" i="7"/>
  <c r="H138" i="7"/>
  <c r="H137" i="7" s="1"/>
  <c r="H141" i="7"/>
  <c r="H140" i="7" s="1"/>
  <c r="H144" i="7"/>
  <c r="H146" i="7"/>
  <c r="H151" i="7"/>
  <c r="H150" i="7" s="1"/>
  <c r="H149" i="7" s="1"/>
  <c r="H148" i="7" s="1"/>
  <c r="H157" i="7"/>
  <c r="H156" i="7" s="1"/>
  <c r="H162" i="7"/>
  <c r="H161" i="7" s="1"/>
  <c r="H160" i="7" s="1"/>
  <c r="H170" i="7"/>
  <c r="H178" i="7"/>
  <c r="H177" i="7" s="1"/>
  <c r="H180" i="7"/>
  <c r="H185" i="7"/>
  <c r="H172" i="7"/>
  <c r="H174" i="7"/>
  <c r="H192" i="7"/>
  <c r="H191" i="7" s="1"/>
  <c r="H190" i="7" s="1"/>
  <c r="H189" i="7" s="1"/>
  <c r="H197" i="7"/>
  <c r="H202" i="7"/>
  <c r="H205" i="7"/>
  <c r="H211" i="7"/>
  <c r="H215" i="7"/>
  <c r="H217" i="7"/>
  <c r="H226" i="7"/>
  <c r="H293" i="7"/>
  <c r="H292" i="7" s="1"/>
  <c r="H296" i="7"/>
  <c r="H295" i="7" s="1"/>
  <c r="H299" i="7"/>
  <c r="H298" i="7" s="1"/>
  <c r="H302" i="7"/>
  <c r="H301" i="7" s="1"/>
  <c r="H306" i="7"/>
  <c r="H309" i="7"/>
  <c r="H311" i="7"/>
  <c r="H313" i="7"/>
  <c r="H320" i="7"/>
  <c r="H318" i="7" s="1"/>
  <c r="H316" i="7"/>
  <c r="H322" i="7"/>
  <c r="J322" i="7" s="1"/>
  <c r="H327" i="7"/>
  <c r="H325" i="7"/>
  <c r="H324" i="7" s="1"/>
  <c r="H340" i="7"/>
  <c r="H339" i="7" s="1"/>
  <c r="H343" i="7"/>
  <c r="H347" i="7"/>
  <c r="H346" i="7"/>
  <c r="H350" i="7"/>
  <c r="H353" i="7"/>
  <c r="H356" i="7"/>
  <c r="H355" i="7" s="1"/>
  <c r="H359" i="7"/>
  <c r="H358" i="7" s="1"/>
  <c r="H332" i="7"/>
  <c r="H336" i="7"/>
  <c r="H335" i="7" s="1"/>
  <c r="H334" i="7" s="1"/>
  <c r="H365" i="7"/>
  <c r="H364" i="7" s="1"/>
  <c r="H371" i="7"/>
  <c r="H370" i="7" s="1"/>
  <c r="H369" i="7" s="1"/>
  <c r="H368" i="7" s="1"/>
  <c r="H377" i="7"/>
  <c r="H376" i="7" s="1"/>
  <c r="H375" i="7" s="1"/>
  <c r="H374" i="7" s="1"/>
  <c r="H383" i="7"/>
  <c r="H382" i="7" s="1"/>
  <c r="H381" i="7" s="1"/>
  <c r="H380" i="7" s="1"/>
  <c r="H387" i="7"/>
  <c r="H391" i="7"/>
  <c r="H390" i="7" s="1"/>
  <c r="H394" i="7"/>
  <c r="H393" i="7" s="1"/>
  <c r="H428" i="7"/>
  <c r="H433" i="7"/>
  <c r="H432" i="7" s="1"/>
  <c r="H431" i="7" s="1"/>
  <c r="H430" i="7" s="1"/>
  <c r="H438" i="7"/>
  <c r="H437" i="7" s="1"/>
  <c r="H436" i="7" s="1"/>
  <c r="H435" i="7" s="1"/>
  <c r="H457" i="7"/>
  <c r="H456" i="7"/>
  <c r="H460" i="7"/>
  <c r="H459" i="7" s="1"/>
  <c r="H464" i="7"/>
  <c r="H463" i="7" s="1"/>
  <c r="H462" i="7" s="1"/>
  <c r="H467" i="7"/>
  <c r="H466" i="7" s="1"/>
  <c r="H477" i="7"/>
  <c r="H493" i="7"/>
  <c r="H492" i="7" s="1"/>
  <c r="H496" i="7"/>
  <c r="H500" i="7"/>
  <c r="H502" i="7"/>
  <c r="G15" i="7"/>
  <c r="G14" i="7" s="1"/>
  <c r="G12" i="7"/>
  <c r="G11" i="7" s="1"/>
  <c r="G10" i="7" s="1"/>
  <c r="G18" i="7"/>
  <c r="G20" i="7"/>
  <c r="G24" i="7"/>
  <c r="G23" i="7" s="1"/>
  <c r="G30" i="7"/>
  <c r="G29" i="7" s="1"/>
  <c r="G33" i="7"/>
  <c r="G35" i="7"/>
  <c r="G37" i="7"/>
  <c r="G41" i="7"/>
  <c r="G40" i="7"/>
  <c r="G48" i="7"/>
  <c r="G47" i="7" s="1"/>
  <c r="G51" i="7"/>
  <c r="G50" i="7" s="1"/>
  <c r="G55" i="7"/>
  <c r="G54" i="7" s="1"/>
  <c r="G58" i="7"/>
  <c r="G57" i="7" s="1"/>
  <c r="G61" i="7"/>
  <c r="G64" i="7"/>
  <c r="G63" i="7" s="1"/>
  <c r="G71" i="7"/>
  <c r="G70" i="7" s="1"/>
  <c r="G69" i="7" s="1"/>
  <c r="G73" i="7"/>
  <c r="G78" i="7"/>
  <c r="G77" i="7" s="1"/>
  <c r="G76" i="7" s="1"/>
  <c r="G82" i="7"/>
  <c r="G81" i="7" s="1"/>
  <c r="G80" i="7" s="1"/>
  <c r="G87" i="7"/>
  <c r="G92" i="7"/>
  <c r="G91" i="7" s="1"/>
  <c r="G90" i="7" s="1"/>
  <c r="G89" i="7" s="1"/>
  <c r="G97" i="7"/>
  <c r="G96" i="7" s="1"/>
  <c r="G95" i="7" s="1"/>
  <c r="G101" i="7"/>
  <c r="G107" i="7"/>
  <c r="G106" i="7" s="1"/>
  <c r="G105" i="7" s="1"/>
  <c r="G109" i="7"/>
  <c r="G111" i="7"/>
  <c r="G113" i="7"/>
  <c r="G118" i="7"/>
  <c r="G117" i="7"/>
  <c r="G122" i="7"/>
  <c r="G121" i="7" s="1"/>
  <c r="G120" i="7"/>
  <c r="G127" i="7"/>
  <c r="G126" i="7"/>
  <c r="G125" i="7" s="1"/>
  <c r="G124" i="7" s="1"/>
  <c r="G132" i="7"/>
  <c r="G131" i="7"/>
  <c r="G135" i="7"/>
  <c r="G134" i="7"/>
  <c r="G138" i="7"/>
  <c r="G137" i="7" s="1"/>
  <c r="G141" i="7"/>
  <c r="G140" i="7" s="1"/>
  <c r="G144" i="7"/>
  <c r="G146" i="7"/>
  <c r="J146" i="7" s="1"/>
  <c r="G151" i="7"/>
  <c r="G150" i="7" s="1"/>
  <c r="G157" i="7"/>
  <c r="G162" i="7"/>
  <c r="G161" i="7" s="1"/>
  <c r="G160" i="7" s="1"/>
  <c r="G159" i="7" s="1"/>
  <c r="G170" i="7"/>
  <c r="G178" i="7"/>
  <c r="G180" i="7"/>
  <c r="J180" i="7" s="1"/>
  <c r="G185" i="7"/>
  <c r="G184" i="7" s="1"/>
  <c r="G183" i="7" s="1"/>
  <c r="G182" i="7" s="1"/>
  <c r="G172" i="7"/>
  <c r="G174" i="7"/>
  <c r="G192" i="7"/>
  <c r="G197" i="7"/>
  <c r="G196" i="7" s="1"/>
  <c r="G195" i="7" s="1"/>
  <c r="G194" i="7"/>
  <c r="G202" i="7"/>
  <c r="G201" i="7" s="1"/>
  <c r="G200" i="7" s="1"/>
  <c r="G205" i="7"/>
  <c r="G204" i="7" s="1"/>
  <c r="G211" i="7"/>
  <c r="G210" i="7" s="1"/>
  <c r="G209" i="7" s="1"/>
  <c r="G208" i="7" s="1"/>
  <c r="G207" i="7"/>
  <c r="G215" i="7"/>
  <c r="J215" i="7" s="1"/>
  <c r="G217" i="7"/>
  <c r="G219" i="7"/>
  <c r="G226" i="7"/>
  <c r="G225" i="7" s="1"/>
  <c r="G293" i="7"/>
  <c r="G292" i="7" s="1"/>
  <c r="G296" i="7"/>
  <c r="G295" i="7" s="1"/>
  <c r="G299" i="7"/>
  <c r="G298" i="7" s="1"/>
  <c r="G302" i="7"/>
  <c r="G306" i="7"/>
  <c r="G309" i="7"/>
  <c r="G311" i="7"/>
  <c r="G313" i="7"/>
  <c r="G320" i="7"/>
  <c r="G316" i="7"/>
  <c r="G322" i="7"/>
  <c r="G327" i="7"/>
  <c r="G325" i="7" s="1"/>
  <c r="G340" i="7"/>
  <c r="G339" i="7" s="1"/>
  <c r="G343" i="7"/>
  <c r="G342" i="7" s="1"/>
  <c r="G347" i="7"/>
  <c r="G346" i="7" s="1"/>
  <c r="G350" i="7"/>
  <c r="G349" i="7" s="1"/>
  <c r="G353" i="7"/>
  <c r="G352" i="7" s="1"/>
  <c r="G356" i="7"/>
  <c r="G355" i="7" s="1"/>
  <c r="J355" i="7" s="1"/>
  <c r="G359" i="7"/>
  <c r="G358" i="7" s="1"/>
  <c r="G332" i="7"/>
  <c r="G336" i="7"/>
  <c r="G365" i="7"/>
  <c r="G364" i="7" s="1"/>
  <c r="G363" i="7" s="1"/>
  <c r="G362" i="7" s="1"/>
  <c r="G371" i="7"/>
  <c r="G377" i="7"/>
  <c r="G376" i="7" s="1"/>
  <c r="G375" i="7" s="1"/>
  <c r="G374" i="7" s="1"/>
  <c r="J374" i="7" s="1"/>
  <c r="G383" i="7"/>
  <c r="G382" i="7" s="1"/>
  <c r="G387" i="7"/>
  <c r="G386" i="7" s="1"/>
  <c r="G391" i="7"/>
  <c r="G390" i="7" s="1"/>
  <c r="G394" i="7"/>
  <c r="G428" i="7"/>
  <c r="G427" i="7" s="1"/>
  <c r="G433" i="7"/>
  <c r="G432" i="7" s="1"/>
  <c r="G431" i="7" s="1"/>
  <c r="G430" i="7" s="1"/>
  <c r="G438" i="7"/>
  <c r="G437" i="7" s="1"/>
  <c r="G457" i="7"/>
  <c r="G460" i="7"/>
  <c r="G459" i="7" s="1"/>
  <c r="G464" i="7"/>
  <c r="G463" i="7" s="1"/>
  <c r="G467" i="7"/>
  <c r="G466" i="7" s="1"/>
  <c r="G477" i="7"/>
  <c r="G476" i="7" s="1"/>
  <c r="G475" i="7" s="1"/>
  <c r="G493" i="7"/>
  <c r="G492" i="7" s="1"/>
  <c r="G496" i="7"/>
  <c r="G495" i="7" s="1"/>
  <c r="G500" i="7"/>
  <c r="G502" i="7"/>
  <c r="J354" i="7"/>
  <c r="J351" i="7"/>
  <c r="J446" i="7"/>
  <c r="I446" i="7"/>
  <c r="J444" i="7"/>
  <c r="I444" i="7"/>
  <c r="F394" i="7"/>
  <c r="I394" i="7" s="1"/>
  <c r="F391" i="7"/>
  <c r="D394" i="7"/>
  <c r="D393" i="7" s="1"/>
  <c r="D391" i="7"/>
  <c r="D390" i="7"/>
  <c r="J395" i="7"/>
  <c r="I395" i="7"/>
  <c r="E395" i="7"/>
  <c r="E394" i="7"/>
  <c r="E393" i="7" s="1"/>
  <c r="E389" i="7" s="1"/>
  <c r="J392" i="7"/>
  <c r="I392" i="7"/>
  <c r="E392" i="7"/>
  <c r="E391" i="7" s="1"/>
  <c r="E390" i="7" s="1"/>
  <c r="E323" i="7"/>
  <c r="E322" i="7" s="1"/>
  <c r="E321" i="7"/>
  <c r="E320" i="7" s="1"/>
  <c r="E318" i="7" s="1"/>
  <c r="J314" i="7"/>
  <c r="I314" i="7"/>
  <c r="E314" i="7"/>
  <c r="E313" i="7" s="1"/>
  <c r="F313" i="7"/>
  <c r="D313" i="7"/>
  <c r="J290" i="7"/>
  <c r="I290" i="7"/>
  <c r="J286" i="7"/>
  <c r="I286" i="7"/>
  <c r="F502" i="7"/>
  <c r="E501" i="7"/>
  <c r="E500" i="7" s="1"/>
  <c r="I245" i="7"/>
  <c r="J245" i="7"/>
  <c r="I246" i="7"/>
  <c r="J246" i="7"/>
  <c r="J239" i="7"/>
  <c r="I239" i="7"/>
  <c r="J232" i="7"/>
  <c r="I232" i="7"/>
  <c r="F219" i="7"/>
  <c r="D219" i="7"/>
  <c r="J221" i="7"/>
  <c r="I221" i="7"/>
  <c r="E221" i="7"/>
  <c r="F217" i="7"/>
  <c r="J175" i="7"/>
  <c r="I175" i="7"/>
  <c r="E175" i="7"/>
  <c r="E174" i="7" s="1"/>
  <c r="F174" i="7"/>
  <c r="D174" i="7"/>
  <c r="J173" i="7"/>
  <c r="I173" i="7"/>
  <c r="E173" i="7"/>
  <c r="E172" i="7" s="1"/>
  <c r="F172" i="7"/>
  <c r="D172" i="7"/>
  <c r="J147" i="7"/>
  <c r="I147" i="7"/>
  <c r="E147" i="7"/>
  <c r="E146" i="7" s="1"/>
  <c r="F146" i="7"/>
  <c r="D146" i="7"/>
  <c r="J112" i="7"/>
  <c r="I112" i="7"/>
  <c r="E112" i="7"/>
  <c r="E111" i="7" s="1"/>
  <c r="F111" i="7"/>
  <c r="D111" i="7"/>
  <c r="J114" i="7"/>
  <c r="I114" i="7"/>
  <c r="E114" i="7"/>
  <c r="E113" i="7" s="1"/>
  <c r="F113" i="7"/>
  <c r="D113" i="7"/>
  <c r="J74" i="7"/>
  <c r="I74" i="7"/>
  <c r="E74" i="7"/>
  <c r="E73" i="7" s="1"/>
  <c r="F73" i="7"/>
  <c r="I73" i="7" s="1"/>
  <c r="D73" i="7"/>
  <c r="E503" i="7"/>
  <c r="E502" i="7" s="1"/>
  <c r="E497" i="7"/>
  <c r="E496" i="7" s="1"/>
  <c r="E494" i="7"/>
  <c r="E493" i="7" s="1"/>
  <c r="E492" i="7" s="1"/>
  <c r="E478" i="7"/>
  <c r="E477" i="7" s="1"/>
  <c r="E476" i="7" s="1"/>
  <c r="E475" i="7" s="1"/>
  <c r="E474" i="7" s="1"/>
  <c r="E473" i="7" s="1"/>
  <c r="E468" i="7"/>
  <c r="E467" i="7" s="1"/>
  <c r="E466" i="7" s="1"/>
  <c r="E465" i="7"/>
  <c r="E464" i="7" s="1"/>
  <c r="E461" i="7"/>
  <c r="E460" i="7" s="1"/>
  <c r="E459" i="7" s="1"/>
  <c r="E458" i="7"/>
  <c r="E457" i="7" s="1"/>
  <c r="E456" i="7" s="1"/>
  <c r="E439" i="7"/>
  <c r="E438" i="7" s="1"/>
  <c r="E437" i="7" s="1"/>
  <c r="E436" i="7" s="1"/>
  <c r="E435" i="7" s="1"/>
  <c r="E434" i="7"/>
  <c r="E433" i="7" s="1"/>
  <c r="E432" i="7" s="1"/>
  <c r="E429" i="7"/>
  <c r="E428" i="7" s="1"/>
  <c r="E427" i="7" s="1"/>
  <c r="E426" i="7" s="1"/>
  <c r="E425" i="7" s="1"/>
  <c r="E388" i="7"/>
  <c r="E387" i="7" s="1"/>
  <c r="E386" i="7" s="1"/>
  <c r="E385" i="7"/>
  <c r="E384" i="7"/>
  <c r="E379" i="7"/>
  <c r="E378" i="7"/>
  <c r="E373" i="7"/>
  <c r="E372" i="7"/>
  <c r="E367" i="7"/>
  <c r="E365" i="7" s="1"/>
  <c r="E364" i="7" s="1"/>
  <c r="E363" i="7" s="1"/>
  <c r="E362" i="7" s="1"/>
  <c r="E366" i="7"/>
  <c r="E360" i="7"/>
  <c r="E359" i="7" s="1"/>
  <c r="E358" i="7" s="1"/>
  <c r="E357" i="7"/>
  <c r="E356" i="7" s="1"/>
  <c r="E355" i="7" s="1"/>
  <c r="E354" i="7"/>
  <c r="E353" i="7" s="1"/>
  <c r="E352" i="7" s="1"/>
  <c r="E351" i="7"/>
  <c r="E350" i="7" s="1"/>
  <c r="E349" i="7" s="1"/>
  <c r="E348" i="7"/>
  <c r="E344" i="7"/>
  <c r="E341" i="7"/>
  <c r="E340" i="7" s="1"/>
  <c r="E339" i="7" s="1"/>
  <c r="E337" i="7"/>
  <c r="E336" i="7" s="1"/>
  <c r="E335" i="7" s="1"/>
  <c r="E334" i="7" s="1"/>
  <c r="E333" i="7"/>
  <c r="E332" i="7" s="1"/>
  <c r="E331" i="7" s="1"/>
  <c r="E330" i="7" s="1"/>
  <c r="E328" i="7"/>
  <c r="E326" i="7"/>
  <c r="E325" i="7" s="1"/>
  <c r="E317" i="7"/>
  <c r="E316" i="7" s="1"/>
  <c r="E312" i="7"/>
  <c r="E310" i="7"/>
  <c r="E308" i="7"/>
  <c r="E307" i="7"/>
  <c r="J497" i="7"/>
  <c r="I497" i="7"/>
  <c r="J494" i="7"/>
  <c r="I494" i="7"/>
  <c r="J416" i="7"/>
  <c r="I416" i="7"/>
  <c r="E303" i="7"/>
  <c r="E302" i="7" s="1"/>
  <c r="E301" i="7" s="1"/>
  <c r="E300" i="7"/>
  <c r="E299" i="7" s="1"/>
  <c r="E298" i="7" s="1"/>
  <c r="E297" i="7"/>
  <c r="E294" i="7"/>
  <c r="E293" i="7" s="1"/>
  <c r="E227" i="7"/>
  <c r="E226" i="7" s="1"/>
  <c r="E225" i="7" s="1"/>
  <c r="E220" i="7"/>
  <c r="E219" i="7" s="1"/>
  <c r="E218" i="7"/>
  <c r="E216" i="7"/>
  <c r="E215" i="7" s="1"/>
  <c r="E212" i="7"/>
  <c r="E211" i="7" s="1"/>
  <c r="E210" i="7" s="1"/>
  <c r="E209" i="7" s="1"/>
  <c r="E208" i="7" s="1"/>
  <c r="E207" i="7" s="1"/>
  <c r="E206" i="7"/>
  <c r="E205" i="7" s="1"/>
  <c r="E204" i="7" s="1"/>
  <c r="E203" i="7"/>
  <c r="E198" i="7"/>
  <c r="E193" i="7"/>
  <c r="E186" i="7"/>
  <c r="E185" i="7" s="1"/>
  <c r="E184" i="7" s="1"/>
  <c r="E183" i="7" s="1"/>
  <c r="E182" i="7" s="1"/>
  <c r="E181" i="7"/>
  <c r="E180" i="7" s="1"/>
  <c r="E176" i="7" s="1"/>
  <c r="E179" i="7"/>
  <c r="E178" i="7" s="1"/>
  <c r="E177" i="7" s="1"/>
  <c r="E171" i="7"/>
  <c r="E170" i="7" s="1"/>
  <c r="E163" i="7"/>
  <c r="E162" i="7" s="1"/>
  <c r="E161" i="7" s="1"/>
  <c r="E160" i="7" s="1"/>
  <c r="E159" i="7" s="1"/>
  <c r="E158" i="7"/>
  <c r="E157" i="7" s="1"/>
  <c r="E156" i="7" s="1"/>
  <c r="E155" i="7" s="1"/>
  <c r="E154" i="7" s="1"/>
  <c r="E152" i="7"/>
  <c r="E145" i="7"/>
  <c r="E142" i="7"/>
  <c r="E141" i="7" s="1"/>
  <c r="E140" i="7" s="1"/>
  <c r="E139" i="7"/>
  <c r="E138" i="7" s="1"/>
  <c r="E137" i="7" s="1"/>
  <c r="E136" i="7"/>
  <c r="E133" i="7"/>
  <c r="E132" i="7" s="1"/>
  <c r="E128" i="7"/>
  <c r="E127" i="7" s="1"/>
  <c r="E126" i="7" s="1"/>
  <c r="E125" i="7" s="1"/>
  <c r="E124" i="7" s="1"/>
  <c r="E123" i="7"/>
  <c r="E119" i="7"/>
  <c r="E110" i="7"/>
  <c r="E109" i="7" s="1"/>
  <c r="E108" i="7"/>
  <c r="E107" i="7" s="1"/>
  <c r="E106" i="7" s="1"/>
  <c r="E105" i="7" s="1"/>
  <c r="E102" i="7"/>
  <c r="E98" i="7"/>
  <c r="E97" i="7" s="1"/>
  <c r="E93" i="7"/>
  <c r="E92" i="7" s="1"/>
  <c r="E91" i="7" s="1"/>
  <c r="E90" i="7" s="1"/>
  <c r="E88" i="7"/>
  <c r="E87" i="7" s="1"/>
  <c r="E86" i="7" s="1"/>
  <c r="E85" i="7" s="1"/>
  <c r="E84" i="7" s="1"/>
  <c r="E83" i="7"/>
  <c r="E82" i="7" s="1"/>
  <c r="E81" i="7" s="1"/>
  <c r="E80" i="7" s="1"/>
  <c r="E79" i="7"/>
  <c r="E72" i="7"/>
  <c r="E71" i="7" s="1"/>
  <c r="E70" i="7" s="1"/>
  <c r="E69" i="7" s="1"/>
  <c r="J133" i="7"/>
  <c r="I133" i="7"/>
  <c r="J163" i="7"/>
  <c r="I163" i="7"/>
  <c r="E65" i="7"/>
  <c r="E64" i="7" s="1"/>
  <c r="E63" i="7" s="1"/>
  <c r="E62" i="7"/>
  <c r="E61" i="7" s="1"/>
  <c r="E60" i="7" s="1"/>
  <c r="E59" i="7"/>
  <c r="E56" i="7"/>
  <c r="E55" i="7" s="1"/>
  <c r="E54" i="7" s="1"/>
  <c r="J39" i="7"/>
  <c r="I39" i="7"/>
  <c r="J52" i="7"/>
  <c r="I52" i="7"/>
  <c r="J49" i="7"/>
  <c r="J44" i="7"/>
  <c r="I44" i="7"/>
  <c r="E44" i="7"/>
  <c r="J43" i="7"/>
  <c r="I43" i="7"/>
  <c r="E43" i="7"/>
  <c r="J42" i="7"/>
  <c r="I42" i="7"/>
  <c r="E42" i="7"/>
  <c r="F41" i="7"/>
  <c r="D41" i="7"/>
  <c r="D40" i="7" s="1"/>
  <c r="E39" i="7"/>
  <c r="E38" i="7"/>
  <c r="E36" i="7"/>
  <c r="E35" i="7" s="1"/>
  <c r="E34" i="7"/>
  <c r="E33" i="7" s="1"/>
  <c r="D24" i="7"/>
  <c r="D23" i="7" s="1"/>
  <c r="E25" i="7"/>
  <c r="E22" i="7"/>
  <c r="E21" i="7"/>
  <c r="E20" i="7" s="1"/>
  <c r="E19" i="7"/>
  <c r="E18" i="7" s="1"/>
  <c r="E16" i="7"/>
  <c r="E13" i="7"/>
  <c r="E12" i="7" s="1"/>
  <c r="J13" i="7"/>
  <c r="I13" i="7"/>
  <c r="J27" i="7"/>
  <c r="J26" i="7"/>
  <c r="J22" i="7"/>
  <c r="J21" i="7"/>
  <c r="J19" i="7"/>
  <c r="I22" i="7"/>
  <c r="F20" i="7"/>
  <c r="F18" i="7"/>
  <c r="D20" i="7"/>
  <c r="D17" i="7" s="1"/>
  <c r="D18" i="7"/>
  <c r="J445" i="7"/>
  <c r="I443" i="7"/>
  <c r="F393" i="7"/>
  <c r="J284" i="7"/>
  <c r="I174" i="7"/>
  <c r="J41" i="7"/>
  <c r="J20" i="7"/>
  <c r="J25" i="7"/>
  <c r="I19" i="7"/>
  <c r="I21" i="7"/>
  <c r="J186" i="7"/>
  <c r="J193" i="7"/>
  <c r="J198" i="7"/>
  <c r="J203" i="7"/>
  <c r="J206" i="7"/>
  <c r="J212" i="7"/>
  <c r="J16" i="7"/>
  <c r="J31" i="7"/>
  <c r="J36" i="7"/>
  <c r="J38" i="7"/>
  <c r="J56" i="7"/>
  <c r="J59" i="7"/>
  <c r="J62" i="7"/>
  <c r="J65" i="7"/>
  <c r="J72" i="7"/>
  <c r="J79" i="7"/>
  <c r="J83" i="7"/>
  <c r="J88" i="7"/>
  <c r="J93" i="7"/>
  <c r="J98" i="7"/>
  <c r="J102" i="7"/>
  <c r="J108" i="7"/>
  <c r="J110" i="7"/>
  <c r="J119" i="7"/>
  <c r="J123" i="7"/>
  <c r="J128" i="7"/>
  <c r="J136" i="7"/>
  <c r="J139" i="7"/>
  <c r="J142" i="7"/>
  <c r="J145" i="7"/>
  <c r="J152" i="7"/>
  <c r="J158" i="7"/>
  <c r="J168" i="7"/>
  <c r="J171" i="7"/>
  <c r="J179" i="7"/>
  <c r="J181" i="7"/>
  <c r="J216" i="7"/>
  <c r="J218" i="7"/>
  <c r="J220" i="7"/>
  <c r="J224" i="7"/>
  <c r="J227" i="7"/>
  <c r="J231" i="7"/>
  <c r="J235" i="7"/>
  <c r="J252" i="7"/>
  <c r="J258" i="7"/>
  <c r="J261" i="7"/>
  <c r="J264" i="7"/>
  <c r="J266" i="7"/>
  <c r="J269" i="7"/>
  <c r="J274" i="7"/>
  <c r="J278" i="7"/>
  <c r="J281" i="7"/>
  <c r="J303" i="7"/>
  <c r="J307" i="7"/>
  <c r="J308" i="7"/>
  <c r="J310" i="7"/>
  <c r="J312" i="7"/>
  <c r="J317" i="7"/>
  <c r="J319" i="7"/>
  <c r="J321" i="7"/>
  <c r="J323" i="7"/>
  <c r="J326" i="7"/>
  <c r="J328" i="7"/>
  <c r="J333" i="7"/>
  <c r="J337" i="7"/>
  <c r="J341" i="7"/>
  <c r="J344" i="7"/>
  <c r="J348" i="7"/>
  <c r="J357" i="7"/>
  <c r="J360" i="7"/>
  <c r="J366" i="7"/>
  <c r="J367" i="7"/>
  <c r="J372" i="7"/>
  <c r="J373" i="7"/>
  <c r="J378" i="7"/>
  <c r="J379" i="7"/>
  <c r="J384" i="7"/>
  <c r="J385" i="7"/>
  <c r="J388" i="7"/>
  <c r="J401" i="7"/>
  <c r="J402" i="7"/>
  <c r="J407" i="7"/>
  <c r="J412" i="7"/>
  <c r="J429" i="7"/>
  <c r="J434" i="7"/>
  <c r="J450" i="7"/>
  <c r="J453" i="7"/>
  <c r="J458" i="7"/>
  <c r="J461" i="7"/>
  <c r="J472" i="7"/>
  <c r="J478" i="7"/>
  <c r="J490" i="7"/>
  <c r="J501" i="7"/>
  <c r="J503" i="7"/>
  <c r="E15" i="7"/>
  <c r="E14" i="7" s="1"/>
  <c r="E11" i="7"/>
  <c r="E10" i="7" s="1"/>
  <c r="E58" i="7"/>
  <c r="E57" i="7" s="1"/>
  <c r="E78" i="7"/>
  <c r="E77" i="7" s="1"/>
  <c r="E76" i="7" s="1"/>
  <c r="E89" i="7"/>
  <c r="E96" i="7"/>
  <c r="E95" i="7" s="1"/>
  <c r="E101" i="7"/>
  <c r="E100" i="7" s="1"/>
  <c r="E99" i="7" s="1"/>
  <c r="E118" i="7"/>
  <c r="E117" i="7" s="1"/>
  <c r="E116" i="7" s="1"/>
  <c r="E122" i="7"/>
  <c r="E121" i="7" s="1"/>
  <c r="E120" i="7" s="1"/>
  <c r="E131" i="7"/>
  <c r="E130" i="7" s="1"/>
  <c r="E129" i="7" s="1"/>
  <c r="E135" i="7"/>
  <c r="E134" i="7"/>
  <c r="E144" i="7"/>
  <c r="E151" i="7"/>
  <c r="E150" i="7"/>
  <c r="E149" i="7" s="1"/>
  <c r="E148" i="7" s="1"/>
  <c r="E192" i="7"/>
  <c r="E191" i="7" s="1"/>
  <c r="E190" i="7" s="1"/>
  <c r="E189" i="7" s="1"/>
  <c r="E197" i="7"/>
  <c r="E196" i="7" s="1"/>
  <c r="E195" i="7" s="1"/>
  <c r="E194" i="7" s="1"/>
  <c r="E202" i="7"/>
  <c r="E201" i="7" s="1"/>
  <c r="E200" i="7" s="1"/>
  <c r="E199" i="7" s="1"/>
  <c r="E217" i="7"/>
  <c r="E292" i="7"/>
  <c r="E296" i="7"/>
  <c r="E295" i="7" s="1"/>
  <c r="E309" i="7"/>
  <c r="E311" i="7"/>
  <c r="E327" i="7"/>
  <c r="E324" i="7"/>
  <c r="E343" i="7"/>
  <c r="E342" i="7" s="1"/>
  <c r="E347" i="7"/>
  <c r="E346" i="7" s="1"/>
  <c r="E431" i="7"/>
  <c r="E430" i="7" s="1"/>
  <c r="E463" i="7"/>
  <c r="E495" i="7"/>
  <c r="J223" i="7"/>
  <c r="J14" i="7"/>
  <c r="J359" i="7"/>
  <c r="J411" i="7"/>
  <c r="J260" i="7"/>
  <c r="J127" i="7"/>
  <c r="J48" i="7"/>
  <c r="J356" i="7"/>
  <c r="J263" i="7"/>
  <c r="J251" i="7"/>
  <c r="J377" i="7"/>
  <c r="J433" i="7"/>
  <c r="J132" i="7"/>
  <c r="J47" i="7"/>
  <c r="I326" i="7"/>
  <c r="I379" i="7"/>
  <c r="I401" i="7"/>
  <c r="I308" i="7"/>
  <c r="I385" i="7"/>
  <c r="I373" i="7"/>
  <c r="I472" i="7"/>
  <c r="I367" i="7"/>
  <c r="F170" i="7"/>
  <c r="I171" i="7"/>
  <c r="F197" i="7"/>
  <c r="I198" i="7"/>
  <c r="F215" i="7"/>
  <c r="F214" i="7" s="1"/>
  <c r="I216" i="7"/>
  <c r="I412" i="7"/>
  <c r="F428" i="7"/>
  <c r="I429" i="7"/>
  <c r="J250" i="7"/>
  <c r="F55" i="7"/>
  <c r="F54" i="7" s="1"/>
  <c r="I56" i="7"/>
  <c r="F293" i="7"/>
  <c r="F292" i="7" s="1"/>
  <c r="F433" i="7"/>
  <c r="I433" i="7" s="1"/>
  <c r="I434" i="7"/>
  <c r="F493" i="7"/>
  <c r="I493" i="7"/>
  <c r="F58" i="7"/>
  <c r="I59" i="7"/>
  <c r="F135" i="7"/>
  <c r="I136" i="7"/>
  <c r="F205" i="7"/>
  <c r="F204" i="7" s="1"/>
  <c r="I206" i="7"/>
  <c r="F296" i="7"/>
  <c r="F295" i="7" s="1"/>
  <c r="J365" i="7"/>
  <c r="F138" i="7"/>
  <c r="I139" i="7"/>
  <c r="F157" i="7"/>
  <c r="I158" i="7"/>
  <c r="F299" i="7"/>
  <c r="F298" i="7" s="1"/>
  <c r="I407" i="7"/>
  <c r="F15" i="7"/>
  <c r="F14" i="7" s="1"/>
  <c r="I16" i="7"/>
  <c r="I503" i="7"/>
  <c r="F500" i="7"/>
  <c r="F499" i="7" s="1"/>
  <c r="I501" i="7"/>
  <c r="F496" i="7"/>
  <c r="I496" i="7"/>
  <c r="F477" i="7"/>
  <c r="I478" i="7"/>
  <c r="F467" i="7"/>
  <c r="F464" i="7"/>
  <c r="F463" i="7" s="1"/>
  <c r="F460" i="7"/>
  <c r="F459" i="7" s="1"/>
  <c r="I461" i="7"/>
  <c r="F457" i="7"/>
  <c r="F456" i="7" s="1"/>
  <c r="I458" i="7"/>
  <c r="I453" i="7"/>
  <c r="I450" i="7"/>
  <c r="F438" i="7"/>
  <c r="I402" i="7"/>
  <c r="F387" i="7"/>
  <c r="I388" i="7"/>
  <c r="F383" i="7"/>
  <c r="I384" i="7"/>
  <c r="F365" i="7"/>
  <c r="I366" i="7"/>
  <c r="F359" i="7"/>
  <c r="I360" i="7"/>
  <c r="F356" i="7"/>
  <c r="I356" i="7" s="1"/>
  <c r="I357" i="7"/>
  <c r="F353" i="7"/>
  <c r="F352" i="7" s="1"/>
  <c r="I354" i="7"/>
  <c r="F350" i="7"/>
  <c r="F349" i="7" s="1"/>
  <c r="I351" i="7"/>
  <c r="F347" i="7"/>
  <c r="I348" i="7"/>
  <c r="F340" i="7"/>
  <c r="I341" i="7"/>
  <c r="F343" i="7"/>
  <c r="F342" i="7" s="1"/>
  <c r="I344" i="7"/>
  <c r="F336" i="7"/>
  <c r="I337" i="7"/>
  <c r="F332" i="7"/>
  <c r="I333" i="7"/>
  <c r="F320" i="7"/>
  <c r="I321" i="7"/>
  <c r="I319" i="7"/>
  <c r="F311" i="7"/>
  <c r="I312" i="7"/>
  <c r="F309" i="7"/>
  <c r="I310" i="7"/>
  <c r="F306" i="7"/>
  <c r="I307" i="7"/>
  <c r="F302" i="7"/>
  <c r="I303" i="7"/>
  <c r="I281" i="7"/>
  <c r="I278" i="7"/>
  <c r="I274" i="7"/>
  <c r="I269" i="7"/>
  <c r="I266" i="7"/>
  <c r="I264" i="7"/>
  <c r="I261" i="7"/>
  <c r="I258" i="7"/>
  <c r="I252" i="7"/>
  <c r="I235" i="7"/>
  <c r="I231" i="7"/>
  <c r="F226" i="7"/>
  <c r="I227" i="7"/>
  <c r="I224" i="7"/>
  <c r="I220" i="7"/>
  <c r="I218" i="7"/>
  <c r="F211" i="7"/>
  <c r="F210" i="7" s="1"/>
  <c r="F209" i="7" s="1"/>
  <c r="I212" i="7"/>
  <c r="F202" i="7"/>
  <c r="F201" i="7" s="1"/>
  <c r="I203" i="7"/>
  <c r="F192" i="7"/>
  <c r="F191" i="7" s="1"/>
  <c r="I193" i="7"/>
  <c r="F185" i="7"/>
  <c r="F184" i="7" s="1"/>
  <c r="F183" i="7" s="1"/>
  <c r="F182" i="7" s="1"/>
  <c r="I186" i="7"/>
  <c r="F178" i="7"/>
  <c r="F177" i="7" s="1"/>
  <c r="I179" i="7"/>
  <c r="I168" i="7"/>
  <c r="F162" i="7"/>
  <c r="F161" i="7" s="1"/>
  <c r="F160" i="7" s="1"/>
  <c r="F159" i="7" s="1"/>
  <c r="F151" i="7"/>
  <c r="I152" i="7"/>
  <c r="F144" i="7"/>
  <c r="I145" i="7"/>
  <c r="F141" i="7"/>
  <c r="I142" i="7"/>
  <c r="F132" i="7"/>
  <c r="F127" i="7"/>
  <c r="I127" i="7" s="1"/>
  <c r="I128" i="7"/>
  <c r="F122" i="7"/>
  <c r="F121" i="7" s="1"/>
  <c r="F120" i="7" s="1"/>
  <c r="I123" i="7"/>
  <c r="F109" i="7"/>
  <c r="I109" i="7" s="1"/>
  <c r="I110" i="7"/>
  <c r="F118" i="7"/>
  <c r="F117" i="7" s="1"/>
  <c r="F116" i="7" s="1"/>
  <c r="I119" i="7"/>
  <c r="F107" i="7"/>
  <c r="F106" i="7" s="1"/>
  <c r="F105" i="7" s="1"/>
  <c r="I105" i="7" s="1"/>
  <c r="I108" i="7"/>
  <c r="F101" i="7"/>
  <c r="F100" i="7" s="1"/>
  <c r="I102" i="7"/>
  <c r="F97" i="7"/>
  <c r="F96" i="7" s="1"/>
  <c r="F95" i="7" s="1"/>
  <c r="I98" i="7"/>
  <c r="F92" i="7"/>
  <c r="I93" i="7"/>
  <c r="F87" i="7"/>
  <c r="F86" i="7" s="1"/>
  <c r="I88" i="7"/>
  <c r="F82" i="7"/>
  <c r="F81" i="7" s="1"/>
  <c r="F80" i="7" s="1"/>
  <c r="I83" i="7"/>
  <c r="F78" i="7"/>
  <c r="F77" i="7" s="1"/>
  <c r="F76" i="7" s="1"/>
  <c r="I79" i="7"/>
  <c r="F71" i="7"/>
  <c r="I71" i="7" s="1"/>
  <c r="I72" i="7"/>
  <c r="F64" i="7"/>
  <c r="F63" i="7" s="1"/>
  <c r="I65" i="7"/>
  <c r="F61" i="7"/>
  <c r="F60" i="7" s="1"/>
  <c r="I62" i="7"/>
  <c r="F37" i="7"/>
  <c r="I37" i="7" s="1"/>
  <c r="I38" i="7"/>
  <c r="F35" i="7"/>
  <c r="I35" i="7" s="1"/>
  <c r="I36" i="7"/>
  <c r="F33" i="7"/>
  <c r="F12" i="7"/>
  <c r="D180" i="7"/>
  <c r="D322" i="7"/>
  <c r="D377" i="7"/>
  <c r="D376" i="7" s="1"/>
  <c r="D375" i="7" s="1"/>
  <c r="D374" i="7" s="1"/>
  <c r="D316" i="7"/>
  <c r="D327" i="7"/>
  <c r="D325" i="7" s="1"/>
  <c r="D324" i="7" s="1"/>
  <c r="D371" i="7"/>
  <c r="D370" i="7" s="1"/>
  <c r="D369" i="7" s="1"/>
  <c r="D368" i="7" s="1"/>
  <c r="D359" i="7"/>
  <c r="D358" i="7" s="1"/>
  <c r="D356" i="7"/>
  <c r="D355" i="7" s="1"/>
  <c r="I215" i="7"/>
  <c r="F57" i="7"/>
  <c r="I58" i="7"/>
  <c r="F427" i="7"/>
  <c r="F137" i="7"/>
  <c r="I137" i="7" s="1"/>
  <c r="F492" i="7"/>
  <c r="I492" i="7"/>
  <c r="F196" i="7"/>
  <c r="F195" i="7" s="1"/>
  <c r="F194" i="7" s="1"/>
  <c r="F495" i="7"/>
  <c r="F491" i="7" s="1"/>
  <c r="I490" i="7"/>
  <c r="I471" i="7"/>
  <c r="F466" i="7"/>
  <c r="I457" i="7"/>
  <c r="F437" i="7"/>
  <c r="F386" i="7"/>
  <c r="F382" i="7"/>
  <c r="F377" i="7"/>
  <c r="F376" i="7" s="1"/>
  <c r="F375" i="7" s="1"/>
  <c r="I378" i="7"/>
  <c r="F371" i="7"/>
  <c r="I372" i="7"/>
  <c r="F364" i="7"/>
  <c r="F363" i="7" s="1"/>
  <c r="F362" i="7" s="1"/>
  <c r="F358" i="7"/>
  <c r="I359" i="7"/>
  <c r="F346" i="7"/>
  <c r="I347" i="7"/>
  <c r="F339" i="7"/>
  <c r="F335" i="7"/>
  <c r="F334" i="7" s="1"/>
  <c r="F331" i="7"/>
  <c r="F327" i="7"/>
  <c r="I328" i="7"/>
  <c r="F322" i="7"/>
  <c r="I323" i="7"/>
  <c r="I317" i="7"/>
  <c r="F301" i="7"/>
  <c r="I301" i="7" s="1"/>
  <c r="I302" i="7"/>
  <c r="I273" i="7"/>
  <c r="I237" i="7"/>
  <c r="I223" i="7"/>
  <c r="F180" i="7"/>
  <c r="I178" i="7"/>
  <c r="I162" i="7"/>
  <c r="F150" i="7"/>
  <c r="F91" i="7"/>
  <c r="F90" i="7" s="1"/>
  <c r="F89" i="7" s="1"/>
  <c r="I61" i="7"/>
  <c r="D353" i="7"/>
  <c r="D352" i="7" s="1"/>
  <c r="D350" i="7"/>
  <c r="D349" i="7" s="1"/>
  <c r="D320" i="7"/>
  <c r="D318" i="7" s="1"/>
  <c r="I222" i="7"/>
  <c r="I377" i="7"/>
  <c r="I272" i="7"/>
  <c r="I256" i="7"/>
  <c r="D336" i="7"/>
  <c r="D335" i="7" s="1"/>
  <c r="D334" i="7" s="1"/>
  <c r="D332" i="7"/>
  <c r="D331" i="7" s="1"/>
  <c r="D330" i="7" s="1"/>
  <c r="I267" i="7"/>
  <c r="D211" i="7"/>
  <c r="D210" i="7" s="1"/>
  <c r="D209" i="7" s="1"/>
  <c r="D208" i="7" s="1"/>
  <c r="D207" i="7" s="1"/>
  <c r="D205" i="7"/>
  <c r="D204" i="7" s="1"/>
  <c r="D202" i="7"/>
  <c r="D201" i="7" s="1"/>
  <c r="D200" i="7" s="1"/>
  <c r="D199" i="7" s="1"/>
  <c r="D197" i="7"/>
  <c r="D196" i="7" s="1"/>
  <c r="D195" i="7" s="1"/>
  <c r="D194" i="7" s="1"/>
  <c r="D192" i="7"/>
  <c r="D191" i="7" s="1"/>
  <c r="D190" i="7" s="1"/>
  <c r="D189" i="7" s="1"/>
  <c r="D188" i="7" s="1"/>
  <c r="D170" i="7"/>
  <c r="D185" i="7"/>
  <c r="D184" i="7" s="1"/>
  <c r="D183" i="7" s="1"/>
  <c r="D182" i="7" s="1"/>
  <c r="D178" i="7"/>
  <c r="D177" i="7" s="1"/>
  <c r="D162" i="7"/>
  <c r="D161" i="7" s="1"/>
  <c r="D160" i="7" s="1"/>
  <c r="D159" i="7" s="1"/>
  <c r="D157" i="7"/>
  <c r="D156" i="7" s="1"/>
  <c r="D155" i="7" s="1"/>
  <c r="D154" i="7" s="1"/>
  <c r="D151" i="7"/>
  <c r="D150" i="7" s="1"/>
  <c r="D149" i="7" s="1"/>
  <c r="D148" i="7" s="1"/>
  <c r="D144" i="7"/>
  <c r="D143" i="7" s="1"/>
  <c r="D141" i="7"/>
  <c r="D140" i="7" s="1"/>
  <c r="D138" i="7"/>
  <c r="D137" i="7" s="1"/>
  <c r="D118" i="7"/>
  <c r="D117" i="7" s="1"/>
  <c r="D116" i="7" s="1"/>
  <c r="D135" i="7"/>
  <c r="D134" i="7"/>
  <c r="D127" i="7"/>
  <c r="D126" i="7" s="1"/>
  <c r="D125" i="7" s="1"/>
  <c r="D124" i="7" s="1"/>
  <c r="D122" i="7"/>
  <c r="D121" i="7" s="1"/>
  <c r="D120" i="7" s="1"/>
  <c r="D109" i="7"/>
  <c r="D107" i="7"/>
  <c r="D106" i="7" s="1"/>
  <c r="D105" i="7" s="1"/>
  <c r="D101" i="7"/>
  <c r="D100" i="7" s="1"/>
  <c r="D99" i="7" s="1"/>
  <c r="D97" i="7"/>
  <c r="D96" i="7" s="1"/>
  <c r="D95" i="7" s="1"/>
  <c r="D92" i="7"/>
  <c r="D91" i="7"/>
  <c r="D90" i="7" s="1"/>
  <c r="D89" i="7" s="1"/>
  <c r="D87" i="7"/>
  <c r="D86" i="7" s="1"/>
  <c r="D85" i="7" s="1"/>
  <c r="D84" i="7" s="1"/>
  <c r="D82" i="7"/>
  <c r="D81" i="7" s="1"/>
  <c r="D80" i="7" s="1"/>
  <c r="D78" i="7"/>
  <c r="D77" i="7" s="1"/>
  <c r="D76" i="7" s="1"/>
  <c r="D64" i="7"/>
  <c r="D63" i="7"/>
  <c r="D61" i="7"/>
  <c r="D60" i="7"/>
  <c r="D55" i="7"/>
  <c r="D54" i="7"/>
  <c r="D51" i="7"/>
  <c r="D50" i="7"/>
  <c r="D48" i="7"/>
  <c r="D47" i="7"/>
  <c r="D35" i="7"/>
  <c r="D33" i="7"/>
  <c r="D32" i="7" s="1"/>
  <c r="D30" i="7"/>
  <c r="D29" i="7"/>
  <c r="D12" i="7"/>
  <c r="D11" i="7"/>
  <c r="D10" i="7" s="1"/>
  <c r="D15" i="7"/>
  <c r="D14" i="7" s="1"/>
  <c r="D58" i="7"/>
  <c r="D57" i="7" s="1"/>
  <c r="D71" i="7"/>
  <c r="D70" i="7" s="1"/>
  <c r="D69" i="7" s="1"/>
  <c r="D68" i="7" s="1"/>
  <c r="D132" i="7"/>
  <c r="D131" i="7" s="1"/>
  <c r="D130" i="7" s="1"/>
  <c r="D129" i="7" s="1"/>
  <c r="D215" i="7"/>
  <c r="D217" i="7"/>
  <c r="D226" i="7"/>
  <c r="D225" i="7"/>
  <c r="D293" i="7"/>
  <c r="D292" i="7" s="1"/>
  <c r="D296" i="7"/>
  <c r="D295" i="7" s="1"/>
  <c r="D299" i="7"/>
  <c r="D298" i="7" s="1"/>
  <c r="D302" i="7"/>
  <c r="D301" i="7" s="1"/>
  <c r="D37" i="7"/>
  <c r="D502" i="7"/>
  <c r="D500" i="7"/>
  <c r="D340" i="7"/>
  <c r="D339" i="7" s="1"/>
  <c r="D460" i="7"/>
  <c r="D459" i="7" s="1"/>
  <c r="D457" i="7"/>
  <c r="D456" i="7" s="1"/>
  <c r="D347" i="7"/>
  <c r="D346" i="7" s="1"/>
  <c r="D343" i="7"/>
  <c r="D342" i="7"/>
  <c r="D311" i="7"/>
  <c r="D309" i="7"/>
  <c r="D496" i="7"/>
  <c r="D495" i="7" s="1"/>
  <c r="D493" i="7"/>
  <c r="D492" i="7" s="1"/>
  <c r="D477" i="7"/>
  <c r="D476" i="7" s="1"/>
  <c r="D475" i="7" s="1"/>
  <c r="D474" i="7" s="1"/>
  <c r="D473" i="7" s="1"/>
  <c r="D467" i="7"/>
  <c r="D466" i="7" s="1"/>
  <c r="D462" i="7" s="1"/>
  <c r="D464" i="7"/>
  <c r="D463" i="7" s="1"/>
  <c r="D438" i="7"/>
  <c r="D437" i="7"/>
  <c r="D436" i="7" s="1"/>
  <c r="D435" i="7" s="1"/>
  <c r="D433" i="7"/>
  <c r="D432" i="7" s="1"/>
  <c r="D431" i="7" s="1"/>
  <c r="D430" i="7" s="1"/>
  <c r="D428" i="7"/>
  <c r="D427" i="7" s="1"/>
  <c r="D426" i="7" s="1"/>
  <c r="D425" i="7" s="1"/>
  <c r="D387" i="7"/>
  <c r="D386" i="7" s="1"/>
  <c r="D383" i="7"/>
  <c r="D382" i="7" s="1"/>
  <c r="D381" i="7" s="1"/>
  <c r="D380" i="7" s="1"/>
  <c r="D365" i="7"/>
  <c r="D364" i="7" s="1"/>
  <c r="D363" i="7" s="1"/>
  <c r="D362" i="7" s="1"/>
  <c r="D306" i="7"/>
  <c r="J439" i="7"/>
  <c r="I439" i="7"/>
  <c r="J438" i="7"/>
  <c r="I26" i="7"/>
  <c r="I25" i="7"/>
  <c r="I27" i="7"/>
  <c r="E27" i="7"/>
  <c r="F24" i="7"/>
  <c r="F23" i="7" s="1"/>
  <c r="E26" i="7"/>
  <c r="I31" i="7"/>
  <c r="F30" i="7"/>
  <c r="F29" i="7"/>
  <c r="E31" i="7"/>
  <c r="E30" i="7" s="1"/>
  <c r="E29" i="7" s="1"/>
  <c r="I30" i="7"/>
  <c r="I49" i="7"/>
  <c r="E49" i="7"/>
  <c r="E48" i="7" s="1"/>
  <c r="E47" i="7" s="1"/>
  <c r="F48" i="7"/>
  <c r="F47" i="7" s="1"/>
  <c r="E52" i="7"/>
  <c r="E51" i="7" s="1"/>
  <c r="E50" i="7" s="1"/>
  <c r="F51" i="7"/>
  <c r="I51" i="7" s="1"/>
  <c r="J23" i="7" l="1"/>
  <c r="I438" i="7"/>
  <c r="D499" i="7"/>
  <c r="D498" i="7" s="1"/>
  <c r="I234" i="7"/>
  <c r="J125" i="7"/>
  <c r="I151" i="7"/>
  <c r="J126" i="7"/>
  <c r="J448" i="7"/>
  <c r="J138" i="7"/>
  <c r="J449" i="7"/>
  <c r="J58" i="7"/>
  <c r="J15" i="7"/>
  <c r="J460" i="7"/>
  <c r="J493" i="7"/>
  <c r="I285" i="7"/>
  <c r="J391" i="7"/>
  <c r="J73" i="7"/>
  <c r="G17" i="7"/>
  <c r="F70" i="7"/>
  <c r="F69" i="7" s="1"/>
  <c r="F53" i="7"/>
  <c r="F75" i="7"/>
  <c r="I172" i="7"/>
  <c r="D259" i="7"/>
  <c r="I47" i="7"/>
  <c r="D176" i="7"/>
  <c r="D169" i="7" s="1"/>
  <c r="I82" i="7"/>
  <c r="I192" i="7"/>
  <c r="I411" i="7"/>
  <c r="J30" i="7"/>
  <c r="J141" i="7"/>
  <c r="J92" i="7"/>
  <c r="J327" i="7"/>
  <c r="J285" i="7"/>
  <c r="E37" i="7"/>
  <c r="E32" i="7" s="1"/>
  <c r="H46" i="7"/>
  <c r="H45" i="7" s="1"/>
  <c r="F469" i="7"/>
  <c r="I469" i="7" s="1"/>
  <c r="J289" i="7"/>
  <c r="G86" i="7"/>
  <c r="J87" i="7"/>
  <c r="I289" i="7"/>
  <c r="H201" i="7"/>
  <c r="J202" i="7"/>
  <c r="F448" i="7"/>
  <c r="I449" i="7"/>
  <c r="G267" i="7"/>
  <c r="J267" i="7" s="1"/>
  <c r="J268" i="7"/>
  <c r="F32" i="7"/>
  <c r="I86" i="7"/>
  <c r="F85" i="7"/>
  <c r="I85" i="7" s="1"/>
  <c r="F225" i="7"/>
  <c r="F213" i="7" s="1"/>
  <c r="I226" i="7"/>
  <c r="F462" i="7"/>
  <c r="J406" i="7"/>
  <c r="J347" i="7"/>
  <c r="J172" i="7"/>
  <c r="H331" i="7"/>
  <c r="H330" i="7" s="1"/>
  <c r="H329" i="7" s="1"/>
  <c r="I332" i="7"/>
  <c r="I160" i="7"/>
  <c r="H159" i="7"/>
  <c r="J159" i="7" s="1"/>
  <c r="H77" i="7"/>
  <c r="H76" i="7" s="1"/>
  <c r="I76" i="7" s="1"/>
  <c r="I78" i="7"/>
  <c r="G469" i="7"/>
  <c r="J469" i="7" s="1"/>
  <c r="J470" i="7"/>
  <c r="H451" i="7"/>
  <c r="J451" i="7" s="1"/>
  <c r="J452" i="7"/>
  <c r="I452" i="7"/>
  <c r="H399" i="7"/>
  <c r="J400" i="7"/>
  <c r="H287" i="7"/>
  <c r="I287" i="7" s="1"/>
  <c r="I288" i="7"/>
  <c r="J265" i="7"/>
  <c r="I265" i="7"/>
  <c r="G276" i="7"/>
  <c r="J277" i="7"/>
  <c r="G404" i="7"/>
  <c r="G403" i="7" s="1"/>
  <c r="J405" i="7"/>
  <c r="G243" i="7"/>
  <c r="J243" i="7" s="1"/>
  <c r="J244" i="7"/>
  <c r="F134" i="7"/>
  <c r="I135" i="7"/>
  <c r="G491" i="7"/>
  <c r="J492" i="7"/>
  <c r="G100" i="7"/>
  <c r="G99" i="7" s="1"/>
  <c r="J101" i="7"/>
  <c r="H476" i="7"/>
  <c r="H475" i="7" s="1"/>
  <c r="H474" i="7" s="1"/>
  <c r="H473" i="7" s="1"/>
  <c r="J477" i="7"/>
  <c r="J217" i="7"/>
  <c r="J18" i="7"/>
  <c r="H17" i="7"/>
  <c r="J17" i="7" s="1"/>
  <c r="G256" i="7"/>
  <c r="J256" i="7" s="1"/>
  <c r="J257" i="7"/>
  <c r="I236" i="7"/>
  <c r="J236" i="7"/>
  <c r="I202" i="7"/>
  <c r="F338" i="7"/>
  <c r="I339" i="7"/>
  <c r="I437" i="7"/>
  <c r="F436" i="7"/>
  <c r="F435" i="7" s="1"/>
  <c r="I435" i="7" s="1"/>
  <c r="I48" i="7"/>
  <c r="I117" i="7"/>
  <c r="I327" i="7"/>
  <c r="F325" i="7"/>
  <c r="F17" i="7"/>
  <c r="I20" i="7"/>
  <c r="G436" i="7"/>
  <c r="G435" i="7" s="1"/>
  <c r="J435" i="7" s="1"/>
  <c r="J437" i="7"/>
  <c r="G301" i="7"/>
  <c r="J301" i="7" s="1"/>
  <c r="J302" i="7"/>
  <c r="H121" i="7"/>
  <c r="I121" i="7" s="1"/>
  <c r="J122" i="7"/>
  <c r="I122" i="7"/>
  <c r="G486" i="7"/>
  <c r="J486" i="7" s="1"/>
  <c r="J487" i="7"/>
  <c r="H413" i="7"/>
  <c r="I413" i="7" s="1"/>
  <c r="I414" i="7"/>
  <c r="F262" i="7"/>
  <c r="I262" i="7" s="1"/>
  <c r="I263" i="7"/>
  <c r="F250" i="7"/>
  <c r="I251" i="7"/>
  <c r="G233" i="7"/>
  <c r="J233" i="7" s="1"/>
  <c r="J234" i="7"/>
  <c r="I383" i="7"/>
  <c r="I456" i="7"/>
  <c r="I170" i="7"/>
  <c r="G68" i="7"/>
  <c r="J316" i="7"/>
  <c r="I309" i="7"/>
  <c r="H291" i="7"/>
  <c r="J91" i="7"/>
  <c r="E442" i="7"/>
  <c r="E441" i="7" s="1"/>
  <c r="E237" i="7"/>
  <c r="E236" i="7" s="1"/>
  <c r="J167" i="7"/>
  <c r="I322" i="7"/>
  <c r="I382" i="7"/>
  <c r="I334" i="7"/>
  <c r="J346" i="7"/>
  <c r="J137" i="7"/>
  <c r="J124" i="7"/>
  <c r="I118" i="7"/>
  <c r="D479" i="7"/>
  <c r="I451" i="7"/>
  <c r="J262" i="7"/>
  <c r="J249" i="7"/>
  <c r="E244" i="7"/>
  <c r="E243" i="7" s="1"/>
  <c r="E46" i="7"/>
  <c r="E45" i="7" s="1"/>
  <c r="D46" i="7"/>
  <c r="D45" i="7" s="1"/>
  <c r="D214" i="7"/>
  <c r="D213" i="7" s="1"/>
  <c r="D94" i="7"/>
  <c r="I364" i="7"/>
  <c r="I150" i="7"/>
  <c r="F291" i="7"/>
  <c r="E345" i="7"/>
  <c r="E104" i="7"/>
  <c r="E306" i="7"/>
  <c r="E377" i="7"/>
  <c r="E376" i="7" s="1"/>
  <c r="E375" i="7" s="1"/>
  <c r="E374" i="7" s="1"/>
  <c r="G143" i="7"/>
  <c r="J502" i="7"/>
  <c r="J113" i="7"/>
  <c r="I486" i="7"/>
  <c r="I445" i="7"/>
  <c r="E270" i="7"/>
  <c r="J237" i="7"/>
  <c r="I219" i="7"/>
  <c r="D291" i="7"/>
  <c r="D53" i="7"/>
  <c r="I371" i="7"/>
  <c r="F370" i="7"/>
  <c r="H389" i="7"/>
  <c r="I393" i="7"/>
  <c r="H363" i="7"/>
  <c r="J364" i="7"/>
  <c r="H143" i="7"/>
  <c r="J143" i="7" s="1"/>
  <c r="J144" i="7"/>
  <c r="J121" i="7"/>
  <c r="F243" i="7"/>
  <c r="I243" i="7" s="1"/>
  <c r="I244" i="7"/>
  <c r="D491" i="7"/>
  <c r="D9" i="7"/>
  <c r="D153" i="7"/>
  <c r="I375" i="7"/>
  <c r="I77" i="7"/>
  <c r="I316" i="7"/>
  <c r="F99" i="7"/>
  <c r="F94" i="7" s="1"/>
  <c r="I358" i="7"/>
  <c r="J160" i="7"/>
  <c r="I217" i="7"/>
  <c r="J55" i="7"/>
  <c r="E491" i="7"/>
  <c r="E188" i="7"/>
  <c r="E187" i="7" s="1"/>
  <c r="E75" i="7"/>
  <c r="E291" i="7"/>
  <c r="E455" i="7"/>
  <c r="E454" i="7" s="1"/>
  <c r="G130" i="7"/>
  <c r="J131" i="7"/>
  <c r="J430" i="7"/>
  <c r="J376" i="7"/>
  <c r="I376" i="7"/>
  <c r="H196" i="7"/>
  <c r="J197" i="7"/>
  <c r="J140" i="7"/>
  <c r="E253" i="7"/>
  <c r="E248" i="7" s="1"/>
  <c r="J230" i="7"/>
  <c r="I230" i="7"/>
  <c r="D75" i="7"/>
  <c r="D67" i="7" s="1"/>
  <c r="F149" i="7"/>
  <c r="I149" i="7" s="1"/>
  <c r="I60" i="7"/>
  <c r="I87" i="7"/>
  <c r="I107" i="7"/>
  <c r="F126" i="7"/>
  <c r="F125" i="7" s="1"/>
  <c r="I125" i="7" s="1"/>
  <c r="I167" i="7"/>
  <c r="I55" i="7"/>
  <c r="F131" i="7"/>
  <c r="I132" i="7"/>
  <c r="J476" i="7"/>
  <c r="J375" i="7"/>
  <c r="J340" i="7"/>
  <c r="J162" i="7"/>
  <c r="E338" i="7"/>
  <c r="E115" i="7"/>
  <c r="D389" i="7"/>
  <c r="D361" i="7" s="1"/>
  <c r="G456" i="7"/>
  <c r="G455" i="7" s="1"/>
  <c r="J457" i="7"/>
  <c r="G331" i="7"/>
  <c r="J332" i="7"/>
  <c r="H499" i="7"/>
  <c r="H498" i="7" s="1"/>
  <c r="H455" i="7"/>
  <c r="H454" i="7" s="1"/>
  <c r="H386" i="7"/>
  <c r="J386" i="7" s="1"/>
  <c r="J387" i="7"/>
  <c r="H210" i="7"/>
  <c r="I211" i="7"/>
  <c r="J161" i="7"/>
  <c r="J12" i="7"/>
  <c r="H11" i="7"/>
  <c r="J11" i="7" s="1"/>
  <c r="H409" i="7"/>
  <c r="J410" i="7"/>
  <c r="I410" i="7"/>
  <c r="G414" i="7"/>
  <c r="J415" i="7"/>
  <c r="F399" i="7"/>
  <c r="F398" i="7" s="1"/>
  <c r="I400" i="7"/>
  <c r="F50" i="7"/>
  <c r="I50" i="7" s="1"/>
  <c r="E24" i="7"/>
  <c r="E23" i="7" s="1"/>
  <c r="F374" i="7"/>
  <c r="I374" i="7" s="1"/>
  <c r="I106" i="7"/>
  <c r="I161" i="7"/>
  <c r="I346" i="7"/>
  <c r="F381" i="7"/>
  <c r="I489" i="7"/>
  <c r="F68" i="7"/>
  <c r="I92" i="7"/>
  <c r="I144" i="7"/>
  <c r="I335" i="7"/>
  <c r="I500" i="7"/>
  <c r="I197" i="7"/>
  <c r="I138" i="7"/>
  <c r="F432" i="7"/>
  <c r="F431" i="7" s="1"/>
  <c r="F430" i="7" s="1"/>
  <c r="I430" i="7" s="1"/>
  <c r="I502" i="7"/>
  <c r="I318" i="7"/>
  <c r="J471" i="7"/>
  <c r="I157" i="7"/>
  <c r="J106" i="7"/>
  <c r="J432" i="7"/>
  <c r="J50" i="7"/>
  <c r="J211" i="7"/>
  <c r="J82" i="7"/>
  <c r="J78" i="7"/>
  <c r="J151" i="7"/>
  <c r="J500" i="7"/>
  <c r="J51" i="7"/>
  <c r="J288" i="7"/>
  <c r="F40" i="7"/>
  <c r="F28" i="7" s="1"/>
  <c r="I41" i="7"/>
  <c r="F104" i="7"/>
  <c r="J436" i="7"/>
  <c r="J358" i="7"/>
  <c r="J309" i="7"/>
  <c r="G305" i="7"/>
  <c r="J109" i="7"/>
  <c r="G75" i="7"/>
  <c r="G32" i="7"/>
  <c r="G28" i="7" s="1"/>
  <c r="H495" i="7"/>
  <c r="I495" i="7" s="1"/>
  <c r="J496" i="7"/>
  <c r="H427" i="7"/>
  <c r="H426" i="7" s="1"/>
  <c r="H425" i="7" s="1"/>
  <c r="J428" i="7"/>
  <c r="I428" i="7"/>
  <c r="H352" i="7"/>
  <c r="J352" i="7" s="1"/>
  <c r="J353" i="7"/>
  <c r="I353" i="7"/>
  <c r="J311" i="7"/>
  <c r="H214" i="7"/>
  <c r="I214" i="7" s="1"/>
  <c r="H100" i="7"/>
  <c r="I100" i="7" s="1"/>
  <c r="I101" i="7"/>
  <c r="J63" i="7"/>
  <c r="H403" i="7"/>
  <c r="J403" i="7" s="1"/>
  <c r="G272" i="7"/>
  <c r="J273" i="7"/>
  <c r="F283" i="7"/>
  <c r="I283" i="7" s="1"/>
  <c r="I284" i="7"/>
  <c r="F279" i="7"/>
  <c r="I279" i="7" s="1"/>
  <c r="I280" i="7"/>
  <c r="I159" i="7"/>
  <c r="H32" i="7"/>
  <c r="D397" i="7"/>
  <c r="I23" i="7"/>
  <c r="D345" i="7"/>
  <c r="I487" i="7"/>
  <c r="I257" i="7"/>
  <c r="I268" i="7"/>
  <c r="I141" i="7"/>
  <c r="I306" i="7"/>
  <c r="I311" i="7"/>
  <c r="I320" i="7"/>
  <c r="I336" i="7"/>
  <c r="I340" i="7"/>
  <c r="I365" i="7"/>
  <c r="I387" i="7"/>
  <c r="I459" i="7"/>
  <c r="I477" i="7"/>
  <c r="J37" i="7"/>
  <c r="J489" i="7"/>
  <c r="I18" i="7"/>
  <c r="E17" i="7"/>
  <c r="E371" i="7"/>
  <c r="E370" i="7" s="1"/>
  <c r="E369" i="7" s="1"/>
  <c r="E368" i="7" s="1"/>
  <c r="E383" i="7"/>
  <c r="E382" i="7" s="1"/>
  <c r="E381" i="7" s="1"/>
  <c r="E380" i="7" s="1"/>
  <c r="E462" i="7"/>
  <c r="E143" i="7"/>
  <c r="E499" i="7"/>
  <c r="E498" i="7" s="1"/>
  <c r="E315" i="7"/>
  <c r="J118" i="7"/>
  <c r="J40" i="7"/>
  <c r="H134" i="7"/>
  <c r="J135" i="7"/>
  <c r="J24" i="7"/>
  <c r="H479" i="7"/>
  <c r="E400" i="7"/>
  <c r="E399" i="7" s="1"/>
  <c r="E398" i="7" s="1"/>
  <c r="E397" i="7" s="1"/>
  <c r="E396" i="7" s="1"/>
  <c r="E259" i="7"/>
  <c r="E230" i="7"/>
  <c r="E229" i="7" s="1"/>
  <c r="E228" i="7" s="1"/>
  <c r="F253" i="7"/>
  <c r="I253" i="7" s="1"/>
  <c r="D228" i="7"/>
  <c r="E41" i="7"/>
  <c r="E40" i="7" s="1"/>
  <c r="J459" i="7"/>
  <c r="J336" i="7"/>
  <c r="J306" i="7"/>
  <c r="J219" i="7"/>
  <c r="J174" i="7"/>
  <c r="H176" i="7"/>
  <c r="G479" i="7"/>
  <c r="J479" i="7" s="1"/>
  <c r="F200" i="7"/>
  <c r="I201" i="7"/>
  <c r="I177" i="7"/>
  <c r="F176" i="7"/>
  <c r="F190" i="7"/>
  <c r="I191" i="7"/>
  <c r="H305" i="7"/>
  <c r="I313" i="7"/>
  <c r="J313" i="7"/>
  <c r="F148" i="7"/>
  <c r="I148" i="7" s="1"/>
  <c r="F426" i="7"/>
  <c r="I427" i="7"/>
  <c r="I29" i="7"/>
  <c r="D305" i="7"/>
  <c r="D455" i="7"/>
  <c r="D454" i="7" s="1"/>
  <c r="D115" i="7"/>
  <c r="D187" i="7"/>
  <c r="I210" i="7"/>
  <c r="I436" i="7"/>
  <c r="J383" i="7"/>
  <c r="E153" i="7"/>
  <c r="E94" i="7"/>
  <c r="G381" i="7"/>
  <c r="J382" i="7"/>
  <c r="I291" i="7"/>
  <c r="D338" i="7"/>
  <c r="D104" i="7"/>
  <c r="F208" i="7"/>
  <c r="F115" i="7"/>
  <c r="I116" i="7"/>
  <c r="E305" i="7"/>
  <c r="G199" i="7"/>
  <c r="G156" i="7"/>
  <c r="G155" i="7" s="1"/>
  <c r="G154" i="7" s="1"/>
  <c r="G153" i="7" s="1"/>
  <c r="J157" i="7"/>
  <c r="G116" i="7"/>
  <c r="G115" i="7" s="1"/>
  <c r="J117" i="7"/>
  <c r="G9" i="7"/>
  <c r="D396" i="7"/>
  <c r="I24" i="7"/>
  <c r="D28" i="7"/>
  <c r="D329" i="7"/>
  <c r="F330" i="7"/>
  <c r="H204" i="7"/>
  <c r="J205" i="7"/>
  <c r="I205" i="7"/>
  <c r="H95" i="7"/>
  <c r="J96" i="7"/>
  <c r="H80" i="7"/>
  <c r="I81" i="7"/>
  <c r="H53" i="7"/>
  <c r="I54" i="7"/>
  <c r="F405" i="7"/>
  <c r="I406" i="7"/>
  <c r="H228" i="7"/>
  <c r="J229" i="7"/>
  <c r="D315" i="7"/>
  <c r="I12" i="7"/>
  <c r="F11" i="7"/>
  <c r="F10" i="7" s="1"/>
  <c r="J64" i="7"/>
  <c r="G474" i="7"/>
  <c r="G104" i="7"/>
  <c r="J105" i="7"/>
  <c r="H342" i="7"/>
  <c r="J343" i="7"/>
  <c r="G279" i="7"/>
  <c r="J279" i="7" s="1"/>
  <c r="J280" i="7"/>
  <c r="F276" i="7"/>
  <c r="I277" i="7"/>
  <c r="H165" i="7"/>
  <c r="J166" i="7"/>
  <c r="I96" i="7"/>
  <c r="I229" i="7"/>
  <c r="F455" i="7"/>
  <c r="F498" i="7"/>
  <c r="I498" i="7" s="1"/>
  <c r="I63" i="7"/>
  <c r="I97" i="7"/>
  <c r="F140" i="7"/>
  <c r="I140" i="7" s="1"/>
  <c r="I15" i="7"/>
  <c r="J54" i="7"/>
  <c r="J77" i="7"/>
  <c r="J107" i="7"/>
  <c r="J81" i="7"/>
  <c r="E329" i="7"/>
  <c r="E53" i="7"/>
  <c r="I146" i="7"/>
  <c r="F143" i="7"/>
  <c r="G426" i="7"/>
  <c r="G370" i="7"/>
  <c r="J371" i="7"/>
  <c r="G345" i="7"/>
  <c r="J325" i="7"/>
  <c r="G324" i="7"/>
  <c r="J324" i="7" s="1"/>
  <c r="G318" i="7"/>
  <c r="J320" i="7"/>
  <c r="G191" i="7"/>
  <c r="J192" i="7"/>
  <c r="G60" i="7"/>
  <c r="J61" i="7"/>
  <c r="H184" i="7"/>
  <c r="J185" i="7"/>
  <c r="I185" i="7"/>
  <c r="H70" i="7"/>
  <c r="J71" i="7"/>
  <c r="J57" i="7"/>
  <c r="I57" i="7"/>
  <c r="D442" i="7"/>
  <c r="D441" i="7" s="1"/>
  <c r="J97" i="7"/>
  <c r="G177" i="7"/>
  <c r="J178" i="7"/>
  <c r="G149" i="7"/>
  <c r="J150" i="7"/>
  <c r="H225" i="7"/>
  <c r="J226" i="7"/>
  <c r="H90" i="7"/>
  <c r="I91" i="7"/>
  <c r="J287" i="7"/>
  <c r="I271" i="7"/>
  <c r="I166" i="7"/>
  <c r="I64" i="7"/>
  <c r="I343" i="7"/>
  <c r="F355" i="7"/>
  <c r="I355" i="7" s="1"/>
  <c r="I460" i="7"/>
  <c r="F476" i="7"/>
  <c r="J431" i="7"/>
  <c r="F156" i="7"/>
  <c r="F155" i="7" s="1"/>
  <c r="F154" i="7" s="1"/>
  <c r="F153" i="7" s="1"/>
  <c r="I415" i="7"/>
  <c r="E214" i="7"/>
  <c r="E213" i="7" s="1"/>
  <c r="E169" i="7"/>
  <c r="E68" i="7"/>
  <c r="E67" i="7" s="1"/>
  <c r="I113" i="7"/>
  <c r="G462" i="7"/>
  <c r="G335" i="7"/>
  <c r="G338" i="7"/>
  <c r="J170" i="7"/>
  <c r="H349" i="7"/>
  <c r="J350" i="7"/>
  <c r="I350" i="7"/>
  <c r="H338" i="7"/>
  <c r="J339" i="7"/>
  <c r="H155" i="7"/>
  <c r="J111" i="7"/>
  <c r="I111" i="7"/>
  <c r="G499" i="7"/>
  <c r="G393" i="7"/>
  <c r="G389" i="7" s="1"/>
  <c r="J389" i="7" s="1"/>
  <c r="J394" i="7"/>
  <c r="G94" i="7"/>
  <c r="H104" i="7"/>
  <c r="H28" i="7"/>
  <c r="I391" i="7"/>
  <c r="F390" i="7"/>
  <c r="F389" i="7" s="1"/>
  <c r="G291" i="7"/>
  <c r="J390" i="7"/>
  <c r="H248" i="7"/>
  <c r="G259" i="7"/>
  <c r="G46" i="7"/>
  <c r="H315" i="7"/>
  <c r="F479" i="7"/>
  <c r="I479" i="7" s="1"/>
  <c r="G282" i="7"/>
  <c r="G253" i="7"/>
  <c r="G248" i="7" s="1"/>
  <c r="G228" i="7"/>
  <c r="G214" i="7"/>
  <c r="D253" i="7"/>
  <c r="D248" i="7" s="1"/>
  <c r="H259" i="7"/>
  <c r="E487" i="7"/>
  <c r="E486" i="7" s="1"/>
  <c r="E479" i="7" s="1"/>
  <c r="F282" i="7"/>
  <c r="E282" i="7"/>
  <c r="H442" i="7"/>
  <c r="G442" i="7"/>
  <c r="G441" i="7" s="1"/>
  <c r="D282" i="7"/>
  <c r="D103" i="7" l="1"/>
  <c r="F259" i="7"/>
  <c r="I390" i="7"/>
  <c r="J427" i="7"/>
  <c r="H491" i="7"/>
  <c r="E361" i="7"/>
  <c r="I40" i="7"/>
  <c r="E9" i="7"/>
  <c r="F46" i="7"/>
  <c r="E440" i="7"/>
  <c r="E103" i="7"/>
  <c r="H282" i="7"/>
  <c r="J282" i="7" s="1"/>
  <c r="J291" i="7"/>
  <c r="I143" i="7"/>
  <c r="F84" i="7"/>
  <c r="J475" i="7"/>
  <c r="E28" i="7"/>
  <c r="J404" i="7"/>
  <c r="I17" i="7"/>
  <c r="I499" i="7"/>
  <c r="F228" i="7"/>
  <c r="H10" i="7"/>
  <c r="I10" i="7" s="1"/>
  <c r="I126" i="7"/>
  <c r="I399" i="7"/>
  <c r="J456" i="7"/>
  <c r="H120" i="7"/>
  <c r="H115" i="7" s="1"/>
  <c r="I115" i="7" s="1"/>
  <c r="I331" i="7"/>
  <c r="F249" i="7"/>
  <c r="I250" i="7"/>
  <c r="F324" i="7"/>
  <c r="I324" i="7" s="1"/>
  <c r="I325" i="7"/>
  <c r="H398" i="7"/>
  <c r="J398" i="7" s="1"/>
  <c r="J399" i="7"/>
  <c r="F447" i="7"/>
  <c r="I448" i="7"/>
  <c r="H213" i="7"/>
  <c r="I213" i="7" s="1"/>
  <c r="J76" i="7"/>
  <c r="F9" i="7"/>
  <c r="F124" i="7"/>
  <c r="I124" i="7" s="1"/>
  <c r="G275" i="7"/>
  <c r="J275" i="7" s="1"/>
  <c r="J276" i="7"/>
  <c r="H200" i="7"/>
  <c r="I200" i="7" s="1"/>
  <c r="J201" i="7"/>
  <c r="G85" i="7"/>
  <c r="J86" i="7"/>
  <c r="F130" i="7"/>
  <c r="I131" i="7"/>
  <c r="G129" i="7"/>
  <c r="J129" i="7" s="1"/>
  <c r="J130" i="7"/>
  <c r="H345" i="7"/>
  <c r="J345" i="7" s="1"/>
  <c r="I432" i="7"/>
  <c r="I32" i="7"/>
  <c r="J32" i="7"/>
  <c r="G271" i="7"/>
  <c r="J272" i="7"/>
  <c r="F380" i="7"/>
  <c r="I380" i="7" s="1"/>
  <c r="I381" i="7"/>
  <c r="H408" i="7"/>
  <c r="J409" i="7"/>
  <c r="I409" i="7"/>
  <c r="G330" i="7"/>
  <c r="J330" i="7" s="1"/>
  <c r="J331" i="7"/>
  <c r="I46" i="7"/>
  <c r="F45" i="7"/>
  <c r="I45" i="7" s="1"/>
  <c r="J120" i="7"/>
  <c r="H362" i="7"/>
  <c r="I363" i="7"/>
  <c r="J363" i="7"/>
  <c r="I370" i="7"/>
  <c r="F369" i="7"/>
  <c r="I352" i="7"/>
  <c r="D247" i="7"/>
  <c r="J393" i="7"/>
  <c r="F345" i="7"/>
  <c r="J253" i="7"/>
  <c r="D440" i="7"/>
  <c r="I156" i="7"/>
  <c r="J134" i="7"/>
  <c r="I134" i="7"/>
  <c r="G413" i="7"/>
  <c r="J414" i="7"/>
  <c r="H209" i="7"/>
  <c r="J210" i="7"/>
  <c r="I386" i="7"/>
  <c r="J156" i="7"/>
  <c r="I431" i="7"/>
  <c r="J495" i="7"/>
  <c r="H99" i="7"/>
  <c r="J100" i="7"/>
  <c r="H195" i="7"/>
  <c r="J196" i="7"/>
  <c r="I196" i="7"/>
  <c r="G454" i="7"/>
  <c r="J454" i="7" s="1"/>
  <c r="J455" i="7"/>
  <c r="I476" i="7"/>
  <c r="F475" i="7"/>
  <c r="G440" i="7"/>
  <c r="J259" i="7"/>
  <c r="I259" i="7"/>
  <c r="I315" i="7"/>
  <c r="E66" i="7"/>
  <c r="G53" i="7"/>
  <c r="J53" i="7" s="1"/>
  <c r="J60" i="7"/>
  <c r="H164" i="7"/>
  <c r="I165" i="7"/>
  <c r="J165" i="7"/>
  <c r="F404" i="7"/>
  <c r="I405" i="7"/>
  <c r="J80" i="7"/>
  <c r="I80" i="7"/>
  <c r="H441" i="7"/>
  <c r="J442" i="7"/>
  <c r="G45" i="7"/>
  <c r="J45" i="7" s="1"/>
  <c r="J46" i="7"/>
  <c r="J116" i="7"/>
  <c r="G334" i="7"/>
  <c r="J335" i="7"/>
  <c r="J225" i="7"/>
  <c r="I225" i="7"/>
  <c r="G176" i="7"/>
  <c r="J177" i="7"/>
  <c r="J10" i="7"/>
  <c r="G369" i="7"/>
  <c r="J370" i="7"/>
  <c r="I455" i="7"/>
  <c r="F454" i="7"/>
  <c r="J342" i="7"/>
  <c r="I342" i="7"/>
  <c r="J204" i="7"/>
  <c r="I204" i="7"/>
  <c r="F207" i="7"/>
  <c r="F425" i="7"/>
  <c r="I425" i="7" s="1"/>
  <c r="I426" i="7"/>
  <c r="G213" i="7"/>
  <c r="J214" i="7"/>
  <c r="J104" i="7"/>
  <c r="I104" i="7"/>
  <c r="H154" i="7"/>
  <c r="J155" i="7"/>
  <c r="I155" i="7"/>
  <c r="J338" i="7"/>
  <c r="I338" i="7"/>
  <c r="H89" i="7"/>
  <c r="J90" i="7"/>
  <c r="I90" i="7"/>
  <c r="G148" i="7"/>
  <c r="J148" i="7" s="1"/>
  <c r="J149" i="7"/>
  <c r="H69" i="7"/>
  <c r="I70" i="7"/>
  <c r="J70" i="7"/>
  <c r="J426" i="7"/>
  <c r="G425" i="7"/>
  <c r="G473" i="7"/>
  <c r="J473" i="7" s="1"/>
  <c r="J474" i="7"/>
  <c r="G380" i="7"/>
  <c r="J380" i="7" s="1"/>
  <c r="J381" i="7"/>
  <c r="F169" i="7"/>
  <c r="I176" i="7"/>
  <c r="I282" i="7"/>
  <c r="H247" i="7"/>
  <c r="J248" i="7"/>
  <c r="H183" i="7"/>
  <c r="J184" i="7"/>
  <c r="I184" i="7"/>
  <c r="J318" i="7"/>
  <c r="G315" i="7"/>
  <c r="J315" i="7" s="1"/>
  <c r="D304" i="7"/>
  <c r="E247" i="7"/>
  <c r="J28" i="7"/>
  <c r="I28" i="7"/>
  <c r="G498" i="7"/>
  <c r="J498" i="7" s="1"/>
  <c r="J499" i="7"/>
  <c r="J115" i="7"/>
  <c r="J349" i="7"/>
  <c r="I349" i="7"/>
  <c r="G190" i="7"/>
  <c r="J191" i="7"/>
  <c r="I84" i="7"/>
  <c r="F67" i="7"/>
  <c r="F275" i="7"/>
  <c r="I276" i="7"/>
  <c r="H75" i="7"/>
  <c r="I389" i="7"/>
  <c r="I228" i="7"/>
  <c r="J228" i="7"/>
  <c r="I53" i="7"/>
  <c r="H94" i="7"/>
  <c r="I95" i="7"/>
  <c r="J95" i="7"/>
  <c r="I11" i="7"/>
  <c r="F329" i="7"/>
  <c r="I330" i="7"/>
  <c r="E304" i="7"/>
  <c r="D66" i="7"/>
  <c r="J305" i="7"/>
  <c r="I305" i="7"/>
  <c r="I190" i="7"/>
  <c r="F189" i="7"/>
  <c r="F199" i="7"/>
  <c r="H9" i="7" l="1"/>
  <c r="I120" i="7"/>
  <c r="I491" i="7"/>
  <c r="J491" i="7"/>
  <c r="J213" i="7"/>
  <c r="H199" i="7"/>
  <c r="J199" i="7" s="1"/>
  <c r="J200" i="7"/>
  <c r="I447" i="7"/>
  <c r="F442" i="7"/>
  <c r="I398" i="7"/>
  <c r="G84" i="7"/>
  <c r="J85" i="7"/>
  <c r="I249" i="7"/>
  <c r="F248" i="7"/>
  <c r="I248" i="7" s="1"/>
  <c r="J99" i="7"/>
  <c r="I99" i="7"/>
  <c r="J413" i="7"/>
  <c r="G397" i="7"/>
  <c r="G396" i="7" s="1"/>
  <c r="J408" i="7"/>
  <c r="I408" i="7"/>
  <c r="H397" i="7"/>
  <c r="G270" i="7"/>
  <c r="J271" i="7"/>
  <c r="D504" i="7"/>
  <c r="F129" i="7"/>
  <c r="I129" i="7" s="1"/>
  <c r="I130" i="7"/>
  <c r="H304" i="7"/>
  <c r="I345" i="7"/>
  <c r="J195" i="7"/>
  <c r="I195" i="7"/>
  <c r="H194" i="7"/>
  <c r="H208" i="7"/>
  <c r="J209" i="7"/>
  <c r="I209" i="7"/>
  <c r="F103" i="7"/>
  <c r="E504" i="7"/>
  <c r="F368" i="7"/>
  <c r="I369" i="7"/>
  <c r="I362" i="7"/>
  <c r="J362" i="7"/>
  <c r="H361" i="7"/>
  <c r="I189" i="7"/>
  <c r="F188" i="7"/>
  <c r="F187" i="7" s="1"/>
  <c r="I75" i="7"/>
  <c r="J75" i="7"/>
  <c r="I329" i="7"/>
  <c r="F304" i="7"/>
  <c r="I304" i="7" s="1"/>
  <c r="J94" i="7"/>
  <c r="I94" i="7"/>
  <c r="H153" i="7"/>
  <c r="I154" i="7"/>
  <c r="J154" i="7"/>
  <c r="I454" i="7"/>
  <c r="J176" i="7"/>
  <c r="G169" i="7"/>
  <c r="J334" i="7"/>
  <c r="G329" i="7"/>
  <c r="J329" i="7" s="1"/>
  <c r="H440" i="7"/>
  <c r="J441" i="7"/>
  <c r="I164" i="7"/>
  <c r="J164" i="7"/>
  <c r="J89" i="7"/>
  <c r="I89" i="7"/>
  <c r="I275" i="7"/>
  <c r="F270" i="7"/>
  <c r="G189" i="7"/>
  <c r="J190" i="7"/>
  <c r="G103" i="7"/>
  <c r="F403" i="7"/>
  <c r="I404" i="7"/>
  <c r="F474" i="7"/>
  <c r="I475" i="7"/>
  <c r="G368" i="7"/>
  <c r="J369" i="7"/>
  <c r="H182" i="7"/>
  <c r="J183" i="7"/>
  <c r="I183" i="7"/>
  <c r="J425" i="7"/>
  <c r="H68" i="7"/>
  <c r="J69" i="7"/>
  <c r="I69" i="7"/>
  <c r="J9" i="7"/>
  <c r="I9" i="7"/>
  <c r="F66" i="7" l="1"/>
  <c r="J84" i="7"/>
  <c r="G67" i="7"/>
  <c r="F441" i="7"/>
  <c r="I442" i="7"/>
  <c r="I199" i="7"/>
  <c r="J194" i="7"/>
  <c r="H188" i="7"/>
  <c r="I194" i="7"/>
  <c r="I368" i="7"/>
  <c r="F361" i="7"/>
  <c r="I361" i="7" s="1"/>
  <c r="J270" i="7"/>
  <c r="G247" i="7"/>
  <c r="J247" i="7" s="1"/>
  <c r="H207" i="7"/>
  <c r="J208" i="7"/>
  <c r="I208" i="7"/>
  <c r="H396" i="7"/>
  <c r="J396" i="7" s="1"/>
  <c r="J397" i="7"/>
  <c r="H67" i="7"/>
  <c r="J68" i="7"/>
  <c r="I68" i="7"/>
  <c r="J368" i="7"/>
  <c r="G361" i="7"/>
  <c r="J361" i="7" s="1"/>
  <c r="F397" i="7"/>
  <c r="I403" i="7"/>
  <c r="J440" i="7"/>
  <c r="G188" i="7"/>
  <c r="J189" i="7"/>
  <c r="G304" i="7"/>
  <c r="J304" i="7" s="1"/>
  <c r="F473" i="7"/>
  <c r="I473" i="7" s="1"/>
  <c r="I474" i="7"/>
  <c r="I270" i="7"/>
  <c r="F247" i="7"/>
  <c r="I247" i="7" s="1"/>
  <c r="J182" i="7"/>
  <c r="I182" i="7"/>
  <c r="H169" i="7"/>
  <c r="H103" i="7" s="1"/>
  <c r="J153" i="7"/>
  <c r="I153" i="7"/>
  <c r="I441" i="7" l="1"/>
  <c r="F440" i="7"/>
  <c r="I440" i="7" s="1"/>
  <c r="J207" i="7"/>
  <c r="I207" i="7"/>
  <c r="H187" i="7"/>
  <c r="I187" i="7" s="1"/>
  <c r="I188" i="7"/>
  <c r="J103" i="7"/>
  <c r="I103" i="7"/>
  <c r="G187" i="7"/>
  <c r="J188" i="7"/>
  <c r="F396" i="7"/>
  <c r="I396" i="7" s="1"/>
  <c r="I397" i="7"/>
  <c r="J169" i="7"/>
  <c r="I169" i="7"/>
  <c r="J67" i="7"/>
  <c r="I67" i="7"/>
  <c r="H66" i="7" l="1"/>
  <c r="G66" i="7"/>
  <c r="J187" i="7"/>
  <c r="J66" i="7"/>
  <c r="I66" i="7"/>
  <c r="H504" i="7"/>
  <c r="F504" i="7"/>
  <c r="I504" i="7" l="1"/>
  <c r="L66" i="7"/>
  <c r="G504" i="7"/>
  <c r="J504" i="7" s="1"/>
</calcChain>
</file>

<file path=xl/sharedStrings.xml><?xml version="1.0" encoding="utf-8"?>
<sst xmlns="http://schemas.openxmlformats.org/spreadsheetml/2006/main" count="1505" uniqueCount="444">
  <si>
    <t>Развитие библиотечного дела</t>
  </si>
  <si>
    <t>10002 00000</t>
  </si>
  <si>
    <t>Повышение эффективности управления муниципальным долгом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</si>
  <si>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</si>
  <si>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</si>
  <si>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</si>
  <si>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</si>
  <si>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Муниципальная программа "Совершенствование системы управления муниципальным имуществом муниципального образования "Курильский городской округ"</t>
  </si>
  <si>
    <t>Совершенствование системы учета и управления объектами муниципальной собственности</t>
  </si>
  <si>
    <t>Создание условий для повышения эффективности использования муниципальной собственности, в том числе земельных участков</t>
  </si>
  <si>
    <t>ВСЕГО</t>
  </si>
  <si>
    <t>Софинансирование мероприятий по организации питания  обучающихся в образовательных организациях</t>
  </si>
  <si>
    <t>Иные закупки товаров, работ и услуг для обеспечения государственных (муниципальных) нужд</t>
  </si>
  <si>
    <t>240</t>
  </si>
  <si>
    <t>Софинансирование мероприятий государственной программы Сахалинской области «Развитие в Сахалинской области сельского хозяйства и регулирование рынков сельскохозяйственной продукции, сырья и продовольствия на 2014-2020 годы»</t>
  </si>
  <si>
    <t>00000 00000</t>
  </si>
  <si>
    <t>000</t>
  </si>
  <si>
    <t>Расходы на выплаты по оплате труда работников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</si>
  <si>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</si>
  <si>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</si>
  <si>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функций органов местного самоуправления</t>
  </si>
  <si>
    <t>Закупка товаров, работ и услуг для государственных (муниципальных) нужд</t>
  </si>
  <si>
    <t>200</t>
  </si>
  <si>
    <t>Муниципальная программа "Эффективность управления муниципальными финансами муниципального образования "Курильский городской округ" на 2015-2020 годы"</t>
  </si>
  <si>
    <t>Формирование и управление средствами резервного фонда администрации муниципального образования "Курильский городской округ"</t>
  </si>
  <si>
    <t>Финансовое обеспечение расходов местного бюджета за счет средств резервного фонда администрации муниципального образования "Курильский городской округ"</t>
  </si>
  <si>
    <t>Резервные средства</t>
  </si>
  <si>
    <t>870</t>
  </si>
  <si>
    <t>Расходы на обеспечение деятельности (оказание услуг) муниципальных учреждений</t>
  </si>
  <si>
    <t>Финансовое обеспечение организации и проведения мероприятий</t>
  </si>
  <si>
    <t>Социальное обеспечение и иные выплаты населению</t>
  </si>
  <si>
    <t>300</t>
  </si>
  <si>
    <t>320</t>
  </si>
  <si>
    <t>360</t>
  </si>
  <si>
    <t>09000 00000</t>
  </si>
  <si>
    <t>Создание, содержание и использование резерва материальных ресурсов для ликвидации чрезвычайных ситуаций</t>
  </si>
  <si>
    <t>09001 00000</t>
  </si>
  <si>
    <t>09001 00990</t>
  </si>
  <si>
    <t>Обеспечение и реализация мероприятий в области гражданской обороны и чрезвычайных ситуаций</t>
  </si>
  <si>
    <t>09002 00000</t>
  </si>
  <si>
    <t>09002 00990</t>
  </si>
  <si>
    <t>Содержание и эксплуатационно-техническое обслуживание системы оповещения на территории муниципального образования</t>
  </si>
  <si>
    <t>09003 00000</t>
  </si>
  <si>
    <t>09003 00990</t>
  </si>
  <si>
    <t>Организация образовательной деятельности в сфере предупреждения и ликвидации чрезвычайных ситуаций</t>
  </si>
  <si>
    <t>14000 00000</t>
  </si>
  <si>
    <t>Мероприятия, направленные на обеспечение безопасного участия детей в дорожном движении</t>
  </si>
  <si>
    <t>14001 00000</t>
  </si>
  <si>
    <t>14001 00990</t>
  </si>
  <si>
    <t>Муниципальная программа «Охрана окружающей среды, воспроизводство и использование природных ресурсов в муниципальном образовании «Курильский  городской округ» на 2015-2020 годы»</t>
  </si>
  <si>
    <t>11000 00000</t>
  </si>
  <si>
    <t>Создание  условий для обеспечения экологически безопасного размещения (обезвреживания) отходов и ликвидации мест несанкционированного размещения отходов</t>
  </si>
  <si>
    <t>Создание условий для обеспечения доступа жителей городского округа к экологической информации. Повышение уровня экологического просвещения в учреждениях образования</t>
  </si>
  <si>
    <t>Муниципальная программа "Развитие сельского хозяйства в муниципальном образовании "Курильский городской округ" на 2015-2020 годы"</t>
  </si>
  <si>
    <t>17000 00000</t>
  </si>
  <si>
    <t>Развитие животноводства</t>
  </si>
  <si>
    <t>Развитие малых форм хозяйствования</t>
  </si>
  <si>
    <t>Техническая и технологическая модернизация сельского хозяйства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</si>
  <si>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</si>
  <si>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</si>
  <si>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</si>
  <si>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</si>
  <si>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Безвозмездные перечисления государственным и муниципальным организациям</t>
  </si>
  <si>
    <t xml:space="preserve">Муниципальная программа  «Развитие транспортной инфраструктуры и дорожного хозяйства муниципального образования «Курильский городской округ» на 2015–2020 годы» </t>
  </si>
  <si>
    <t xml:space="preserve">Капитальный ремонт, ремонт и содержание автомобильных дорог общего пользования местного значения </t>
  </si>
  <si>
    <t>Капитальный ремонт и ремонт дворовых территорий многоквартирных домов, проездов к дворовым территориям многоквартирных домов населённых пунктов</t>
  </si>
  <si>
    <t>Муниципальная программа "Развитие малого и среднего предпринимательства в муниципальном образовании "Курильский городской округ" на 2015-2020 годы"</t>
  </si>
  <si>
    <t>13000 00000</t>
  </si>
  <si>
    <t>Субсидии (гранты) на открытие собственного дела начинающим субъектам малого предпринимательства</t>
  </si>
  <si>
    <t>13200 00000</t>
  </si>
  <si>
    <t>Муниципальная программа "Развитие сферы физической культуры и спорта в муниципальном образовании "Курильский городской округ на 2015 - 2020 годы"</t>
  </si>
  <si>
    <t>12000 00000</t>
  </si>
  <si>
    <t>Субсидия муниципальным образованиям на развитие физической культуры, спорта, туризма и молодежной политики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</si>
  <si>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</si>
  <si>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</si>
  <si>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</si>
  <si>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</si>
  <si>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</si>
  <si>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</si>
  <si>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Муниципальная программа "Обеспечение населения муниципального образования «Курильский городской округ» качественным жильем на 2014 - 2020 годы"</t>
  </si>
  <si>
    <t>05000 00000</t>
  </si>
  <si>
    <t>Подпрограмма "Развитие жилищного строительства"</t>
  </si>
  <si>
    <t>05200 00000</t>
  </si>
  <si>
    <t>05210 00000</t>
  </si>
  <si>
    <t>05213 00000</t>
  </si>
  <si>
    <t>Строительство инженерной и транспортной инфраструктуры</t>
  </si>
  <si>
    <t>Субсидия муниципальным образованиям на обеспечение населения Сахалинской области качественным жильем</t>
  </si>
  <si>
    <t>Софинансирование мероприятий государственной программы Сахалинской области «Обеспечение населения Сахалинской области качественным жильем на 2014-2020 годы»</t>
  </si>
  <si>
    <t>Софинансирование реализации мероприятий федеральной целевой программы «Социально-экономическое развитие Курильских островов (Сахалинская область) на 2016–2025 годы»</t>
  </si>
  <si>
    <t>Муниципальная программа "Обеспечение населения муниципального образования "Курильский городской округ" качественными услугами жилищно-коммунального хозяйства на 2015-2020 годы"</t>
  </si>
  <si>
    <t>06000 00000</t>
  </si>
  <si>
    <t>06004 00000</t>
  </si>
  <si>
    <t>Софинансирование реализации мероприятий государственной программы Сахалинской области «Обеспечение населения Сахалинской области качественными услугами жилищно-коммунального хозяйства на 2014-2020 годы»</t>
  </si>
  <si>
    <t>Субсидии на софинансирование капитальных вложений в объекты муниципальной собственности</t>
  </si>
  <si>
    <t>Субвенция на реализацию Закона Сахалинской области от 4 июня 2012 года № 40-ЗО «О безнадзорных животных в Сахалинской области и наделении органов местного самоуправления государственными полномочиями Сахалинской области по организации проведения на территории Сахалинской области мероприятий по регулированию численности безнадзорных животных»</t>
  </si>
  <si>
    <t>Муниципальная программа "Благоустройство и озеленение территории муниципального образования "Курильский городской округ" на 2015-2020 годы"</t>
  </si>
  <si>
    <t>08000 00000</t>
  </si>
  <si>
    <t xml:space="preserve">Мероприятия по благоустройству населенных пунктов </t>
  </si>
  <si>
    <t>Муниципальная программа "Развитие образования в муниципальном образовании "Курильский городской округ" на 2015-2020 годы"</t>
  </si>
  <si>
    <t>02000 00000</t>
  </si>
  <si>
    <t>Мероприятия по реализации отдельных мер по развитию общего образования</t>
  </si>
  <si>
    <t>Выявление и поддержка одаренных детей</t>
  </si>
  <si>
    <t xml:space="preserve">Поддержка и распространение лучших образцов педагогической практики, в том числе по работе с детьми с  особыми образовательными потребностями </t>
  </si>
  <si>
    <t>Реализация приоритетного национального проекта "Образование"</t>
  </si>
  <si>
    <t>Организация проведения единого государственного экзамена</t>
  </si>
  <si>
    <t>Подпрограмма «Развитие кадрового потенциала»</t>
  </si>
  <si>
    <t>Повышение престижа педагогической профессии, формирование позитивного образа современного учителя, воспитателя</t>
  </si>
  <si>
    <t>Муниципальная программа «Развитие сферы культуры муниципального образования «Курильский городской округ» на 2015-2020 годы»</t>
  </si>
  <si>
    <t>10000 00000</t>
  </si>
  <si>
    <t>Социальные выплаты гражданам, кроме публичных нормативных обязательств</t>
  </si>
  <si>
    <t>Муниципальная программа "Профилактика безнадзорности и правонарушений несовершеннолетних и защита их прав в муниципальном образовании «Курильский городской округ» на 2015-2020 годы"</t>
  </si>
  <si>
    <t>03000 00000</t>
  </si>
  <si>
    <t>Реализация межведомственных планов индивидуально-профилактической работы с семьей в социально опасном положении</t>
  </si>
  <si>
    <t>03001 00000</t>
  </si>
  <si>
    <t>Защита прав и интересов детей в семьях в социально опасном положении и трудной жизненной ситуации</t>
  </si>
  <si>
    <t>Деятельность образовательной, досуговой и спортивной инфраструктуры</t>
  </si>
  <si>
    <t>Техническое обеспечение работы по профилактике  безнадзорности и правонарушений несовершеннолетних</t>
  </si>
  <si>
    <t>Подпрограмма «Повышение качества и доступности дошкольного образования»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</si>
  <si>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</si>
  <si>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</si>
  <si>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</si>
  <si>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</si>
  <si>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</si>
  <si>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</si>
  <si>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</si>
  <si>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</si>
  <si>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Мероприятия по подготовке дошкольных учреждений к учебному году и к отопительному периоду в осенне-зимний период</t>
  </si>
  <si>
    <t xml:space="preserve">Мероприятия по организации материально-технического обеспечения дошкольных учреждений </t>
  </si>
  <si>
    <t>Совершенствование системы непрерывного образования подготовки профессиональных педагогических кадров</t>
  </si>
  <si>
    <t>Субвенция на реализацию Закона Сахалинской области от 29 марта 2006 года № 20-ЗО «О наделении органов местного самоуправления государственными полномочиями Сахалинской области в сфере образования»</t>
  </si>
  <si>
    <t>Мероприятия по подготовке учреждений общего образования к учебному году и к отопительному периоду в осенне-зимний период</t>
  </si>
  <si>
    <t>Мероприятия по организации материально-технического обеспечения учреждений общего образования</t>
  </si>
  <si>
    <t>Организация подвоза учащихся</t>
  </si>
  <si>
    <t>Организация летней оздоровительной компании детей и подростков за счет средств местного бюджета</t>
  </si>
  <si>
    <t>Субвенция на реализацию Закона Сахалинской области от 8 октября 2008 года № 98-ЗО «О наделении органов местного самоуправления государственными полномочиями Сахалинской области по организации питания обучающихся в образовательных организациях»</t>
  </si>
  <si>
    <t>Ежемесячная денежная выплата работникам образовательных учреждений, имеющим государственные награды Российской Федерации</t>
  </si>
  <si>
    <t>Ежемесячная денежная выплата работникам образовательных учреждений, которым присвоено почетное звание «Заслуженный педагог Сахалинской области»</t>
  </si>
  <si>
    <t>Развитие молодёжной политики в муниципальном образовании «Курильский городской округ» 2015-2020г.</t>
  </si>
  <si>
    <t>Софинансирование мероприятий государственной программы Сахалинской области «Развитие физической культуры, спорта, туризма и повышение эффективности молодежной политики в Сахалинской области на 2014-2020 годы»</t>
  </si>
  <si>
    <t>Пропаганда физической культуры и  спорта, создание  позитивного  имиджа «Курильского городского округа»</t>
  </si>
  <si>
    <t>Развитие музейного дела</t>
  </si>
  <si>
    <t>Субсидии на возмещение юридическим лицам, индивидуальным предпринимателям затрат или недополученных доходов, возникающих в результате обслуживания пустующего (незаселенного) муниципального жилищного фонда, включая нереальную к взысканию дебиторскую задолженность населения за жилищно-коммунальные услуги</t>
  </si>
  <si>
    <t>Укрепление материально-технической базы учреждений спортивной направленности и учреждений отраслевого образования, приобретение  спортивно – технологического оборудования, инвентаря и спортивной экипировки</t>
  </si>
  <si>
    <t>Наименование показателя</t>
  </si>
  <si>
    <t>Цср</t>
  </si>
  <si>
    <t>Вр</t>
  </si>
  <si>
    <t>Муниципальная программа "Обеспечение общественного правопорядка, противодействие преступности и профилактика правонарушений в муниципальном образовании "Курильский городской округ" на 2016-2020 годы"</t>
  </si>
  <si>
    <t>Выявление и устранение причин и условий, способствующих совершению правонарушений среди несовершеннолетних и молодежи</t>
  </si>
  <si>
    <t>15000 00000</t>
  </si>
  <si>
    <t>Субсидия муниципальным образованиям Сахалинской области на развитие агропромышленного комплекса</t>
  </si>
  <si>
    <t>Субсидия муниципальным образованиям Сахалинской области на софинансирование расходов муниципальных образований в сфере транспорта и дорожного хозяйства</t>
  </si>
  <si>
    <t>05202 00000</t>
  </si>
  <si>
    <t>01000 00000</t>
  </si>
  <si>
    <t>01002 00000</t>
  </si>
  <si>
    <t>01002 87000</t>
  </si>
  <si>
    <t>01001 00990</t>
  </si>
  <si>
    <t>01001 00000</t>
  </si>
  <si>
    <t>02001 00000</t>
  </si>
  <si>
    <t>02001 00990</t>
  </si>
  <si>
    <t>02002 00000</t>
  </si>
  <si>
    <t>02002 00990</t>
  </si>
  <si>
    <t>02002 00110</t>
  </si>
  <si>
    <t>02002 00190</t>
  </si>
  <si>
    <t>04000 00000</t>
  </si>
  <si>
    <t>04001 00000</t>
  </si>
  <si>
    <t>04001 00990</t>
  </si>
  <si>
    <t>04002 00000</t>
  </si>
  <si>
    <t>04002 00990</t>
  </si>
  <si>
    <t>04003 00000</t>
  </si>
  <si>
    <t>04003 00990</t>
  </si>
  <si>
    <t>04004 00000</t>
  </si>
  <si>
    <t>04004 00990</t>
  </si>
  <si>
    <t>Капитальный ремонт, ремонт зданий функционирующих дошкольных учреждений, обустройство прилегающих территорий</t>
  </si>
  <si>
    <t>Муниципальные услуги по предоставлению дошкольного образования по основным образовательным программам</t>
  </si>
  <si>
    <t>Субвенция на реализацию Закона Сахалинской области от 18 марта 2014 года № 9-ЗО «Об образовании в Сахалинской области»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</si>
  <si>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05100 00000</t>
  </si>
  <si>
    <t>05102 00000</t>
  </si>
  <si>
    <t>05102 00590</t>
  </si>
  <si>
    <t>05103 00000</t>
  </si>
  <si>
    <t>05103 62240</t>
  </si>
  <si>
    <t>05103 00590</t>
  </si>
  <si>
    <t>05104 00000</t>
  </si>
  <si>
    <t>05104 00590</t>
  </si>
  <si>
    <t>05105 00000</t>
  </si>
  <si>
    <t>05105 00590</t>
  </si>
  <si>
    <t>Мероприятия по реализации отдельных мер по развитию дошкольного образования</t>
  </si>
  <si>
    <t>Реализация  Закона Сахалинской области от 17 декабря 2012 года № 106-ЗО «О социальной поддержке отдельных категорий граждан, проживающих и работающих в сельской местности, поселках городского типа на территории Сахалинской области, и о наделении органов местного самоуправления отдельными государственными полномочиями Сахалинской области по оказанию социальной поддержки»</t>
  </si>
  <si>
    <t>05106 00000</t>
  </si>
  <si>
    <t>05106 70901</t>
  </si>
  <si>
    <t>05106 62500</t>
  </si>
  <si>
    <t>Подпрограмма 2 "Повышение качества и доступности общего образования, в том числе в сельской местности"</t>
  </si>
  <si>
    <t>Организация временных рабочих мест для детей и подростков</t>
  </si>
  <si>
    <t>Субвенция на реализацию Закона Сахалинской области от 24 ноября 2011 года № 125-ЗО «О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время»</t>
  </si>
  <si>
    <t>Софинансирование мероприятий государственной программы Сахалинской области «Содействие занятости населения Сахалинской области на 2014-2020 годы»</t>
  </si>
  <si>
    <t>Капитальный ремонт, ремонт зданий функционирующих учреждений общего образования</t>
  </si>
  <si>
    <t>Муниципальные услуги по предоставлению начального общего, основного общего, среднего (полного) общего образования</t>
  </si>
  <si>
    <t>Субвенция на реализацию Закона Сахалинской области от 18 марта 2014 года № 9-ЗО «Об образовании в Сахалинской области»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</si>
  <si>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05211 00000</t>
  </si>
  <si>
    <t>05211 62180</t>
  </si>
  <si>
    <t>05211 S2180</t>
  </si>
  <si>
    <t>05202 00590</t>
  </si>
  <si>
    <t>05203 00000</t>
  </si>
  <si>
    <t>05203 62230</t>
  </si>
  <si>
    <t>05203 00590</t>
  </si>
  <si>
    <t>05204 00000</t>
  </si>
  <si>
    <t>05204 00590</t>
  </si>
  <si>
    <t>05205 00000</t>
  </si>
  <si>
    <t>05205 00590</t>
  </si>
  <si>
    <t>05212 00000</t>
  </si>
  <si>
    <t>05212 00590</t>
  </si>
  <si>
    <t>05213 00990</t>
  </si>
  <si>
    <t>05210 00590</t>
  </si>
  <si>
    <t>05206 00000</t>
  </si>
  <si>
    <t>05206 00990</t>
  </si>
  <si>
    <t>05207 00000</t>
  </si>
  <si>
    <t>05207 00990</t>
  </si>
  <si>
    <t>05208 00000</t>
  </si>
  <si>
    <t>05208 00990</t>
  </si>
  <si>
    <t>05209 00000</t>
  </si>
  <si>
    <t>05209 00990</t>
  </si>
  <si>
    <t>05213 62190</t>
  </si>
  <si>
    <t>05213 S2190</t>
  </si>
  <si>
    <t>Предоставление мер социальной поддержки работникам образовательных учреждений в соответствии с законами Сахалинской области</t>
  </si>
  <si>
    <t>05300 00000</t>
  </si>
  <si>
    <t>05302 00000</t>
  </si>
  <si>
    <t>05302 00590</t>
  </si>
  <si>
    <t>05303 00000</t>
  </si>
  <si>
    <t>05303 00990</t>
  </si>
  <si>
    <t>05301 00000</t>
  </si>
  <si>
    <t>05301 70501</t>
  </si>
  <si>
    <t>05301 70601</t>
  </si>
  <si>
    <t>06002 00000</t>
  </si>
  <si>
    <t>06002 00990</t>
  </si>
  <si>
    <t>06002 63180</t>
  </si>
  <si>
    <t>06002 S3180</t>
  </si>
  <si>
    <t>06003 00000</t>
  </si>
  <si>
    <t>06003 00990</t>
  </si>
  <si>
    <t>06004 00990</t>
  </si>
  <si>
    <t>Муниципальная программа "Защита населения и территории муниципального образования "Курильский городской округ" от чрезвычайных ситуаций природного и техногенного характера, обеспечение пожарной безопасности и безопасности людей на водных объектах на 2015-2020 годы"</t>
  </si>
  <si>
    <t>07000 00000</t>
  </si>
  <si>
    <t>07001 00000</t>
  </si>
  <si>
    <t>07001 00990</t>
  </si>
  <si>
    <t>07002 00000</t>
  </si>
  <si>
    <t>07002 00990</t>
  </si>
  <si>
    <t>07003 00000</t>
  </si>
  <si>
    <t>07003 00990</t>
  </si>
  <si>
    <t>07005 00000</t>
  </si>
  <si>
    <t>07005 00990</t>
  </si>
  <si>
    <t>08002 00000</t>
  </si>
  <si>
    <t>08002 00990</t>
  </si>
  <si>
    <t>08003 00000</t>
  </si>
  <si>
    <t>08003 00990</t>
  </si>
  <si>
    <t>Обеспечение экологической безопасности посредством снижения негативного воздействия на окружающую среду при осуществлении хозяйственной и иной деятельности</t>
  </si>
  <si>
    <t>Капитальный ремонт жилищного фонда</t>
  </si>
  <si>
    <t>Мероприятия по обеспечению безаварийной работы жилищно-коммунального комплекса</t>
  </si>
  <si>
    <t>Прочие мероприятия</t>
  </si>
  <si>
    <t>Мероприятия по регулированию численности безнадзорных животных</t>
  </si>
  <si>
    <t>10001 00000</t>
  </si>
  <si>
    <t>10001 00990</t>
  </si>
  <si>
    <t>10008 00000</t>
  </si>
  <si>
    <t>10009 00000</t>
  </si>
  <si>
    <t>10009 00990</t>
  </si>
  <si>
    <t>10004 00000</t>
  </si>
  <si>
    <t>10004 62200</t>
  </si>
  <si>
    <t>Развитие культурно-досугового обслуживания населения (ЦКС)</t>
  </si>
  <si>
    <t>11001 00000</t>
  </si>
  <si>
    <t>11001 00590</t>
  </si>
  <si>
    <t>11002 00000</t>
  </si>
  <si>
    <t>11002 00590</t>
  </si>
  <si>
    <t>11003 00000</t>
  </si>
  <si>
    <t>11003 00590</t>
  </si>
  <si>
    <t xml:space="preserve">Поддержка и развитие отраслевого образования, кадрового потенциала в сфере культуры      (ДШИ)    </t>
  </si>
  <si>
    <t>11004 00000</t>
  </si>
  <si>
    <t>11004 00590</t>
  </si>
  <si>
    <t xml:space="preserve">Организация праздничных, общественных, публичных мероприятий </t>
  </si>
  <si>
    <t>11005 00000</t>
  </si>
  <si>
    <t>11005 00990</t>
  </si>
  <si>
    <t>Развитие физической культуры и спорта</t>
  </si>
  <si>
    <t>12001 00000</t>
  </si>
  <si>
    <t>12001 00590</t>
  </si>
  <si>
    <t>12001 63130</t>
  </si>
  <si>
    <t>12001 S3130</t>
  </si>
  <si>
    <t>12002 00000</t>
  </si>
  <si>
    <t>12002 00590</t>
  </si>
  <si>
    <t>12004 00000</t>
  </si>
  <si>
    <t>12004 00590</t>
  </si>
  <si>
    <t>12003 00000</t>
  </si>
  <si>
    <t>12003 00590</t>
  </si>
  <si>
    <t>Подпрограмма № 2 "Обеспечение жильем молодых семей Курильского городского округа»</t>
  </si>
  <si>
    <t xml:space="preserve">Предоставление молодым семьям - участникам программы государственной поддержки на улучшение жилищных условий                  </t>
  </si>
  <si>
    <t>13100 00000</t>
  </si>
  <si>
    <t>13102 00000</t>
  </si>
  <si>
    <t>13102 63500</t>
  </si>
  <si>
    <t>13102 S3500</t>
  </si>
  <si>
    <t>13201 00000</t>
  </si>
  <si>
    <t>Мероприятия, направленные на развитие системы организации дорожного движения транспортных средств и пешеходов, повышение безопасности дорожных условий</t>
  </si>
  <si>
    <t>14003 00000</t>
  </si>
  <si>
    <t>14003 00990</t>
  </si>
  <si>
    <t>15001 00000</t>
  </si>
  <si>
    <t>Обеспечение социальной адаптации и реабилитации среди граждан, склонных к совершению преступлений и правонарушений, освободившихся из мест лишения свободы, осуждённых к условной мере наказания на базе трудовой занятости, профессиональной и общеобразовательной подготовки</t>
  </si>
  <si>
    <t>Предупреждение и профилактика правонарушений, совершаемых на улицах и в общественных местах Курильского городского округа</t>
  </si>
  <si>
    <t>17001 00000</t>
  </si>
  <si>
    <t>17001 00990</t>
  </si>
  <si>
    <t>17002 00000</t>
  </si>
  <si>
    <t>17002 00990</t>
  </si>
  <si>
    <t>17006 00000</t>
  </si>
  <si>
    <t>17006 00990</t>
  </si>
  <si>
    <t>10001 S3060</t>
  </si>
  <si>
    <t>Ежемесячная денежная выплата работникам образовательных учреждений, не имеющих надбавок за работу в районах Крайнего Севера и приравненных к ним местностях</t>
  </si>
  <si>
    <t>Предоставление мер социальной поддержки работникам образовательных учреждений в соответствии с муниципальными правовыми актами</t>
  </si>
  <si>
    <t>05304 00000</t>
  </si>
  <si>
    <t>05304 00590</t>
  </si>
  <si>
    <t>Асфальтирование дорог МО "Курильский городской округ"</t>
  </si>
  <si>
    <t>08001 00000</t>
  </si>
  <si>
    <t>Субсидия муниципальным образованиям на строительство (реконструкцию) автомобильных дорог общего пользования местного значения</t>
  </si>
  <si>
    <t>08001 63210</t>
  </si>
  <si>
    <t>Софинансирование мероприятий государственной программы Сахалинской области «Социально-экономическое развитие Курильских островов (Сахалинская область) на 2016-2025 годы»</t>
  </si>
  <si>
    <t>08001 S3210</t>
  </si>
  <si>
    <t>Софинансирование мероприятий по капитальному ремонту автомобильных дорог общего пользования местного значения</t>
  </si>
  <si>
    <t>Субсидии юридическим лицам и индивидуальным предпринимателям - производителям услуг в сфере транспорта</t>
  </si>
  <si>
    <t>08006 00000</t>
  </si>
  <si>
    <t>08006 00990</t>
  </si>
  <si>
    <t>Ежемесячная денежная выплата работникам учреждений спорта, не имеющим надбавок за работу в районах Крайнего Севера и приравненных к ним местностях</t>
  </si>
  <si>
    <t>Муниципальная программа "Привлечение специалистов для работы в социальной сфере здравоохранения на 2016 - 2020 годы"</t>
  </si>
  <si>
    <t>16000 00000</t>
  </si>
  <si>
    <t>Предоставление мер социальной поддержки работникам здравоохранения в соответствии с муниципальными правовыми актами</t>
  </si>
  <si>
    <t>16001 00000</t>
  </si>
  <si>
    <t>Ежемесячная денежная выплата работникам учреждений здравоохранения, не имеющим надбавок за работу в районах Крайнего Севера и приравненных к ним местностях</t>
  </si>
  <si>
    <t>16001 00990</t>
  </si>
  <si>
    <t>Оказание дополнительной адресной социальной поддержки работникам бюджетных учреждений</t>
  </si>
  <si>
    <t>Субсидия муниципальным образованиям на осуществление мероприятий по повышению качества предоставляемых жилищно-коммунальных услуг</t>
  </si>
  <si>
    <t>10001 63060</t>
  </si>
  <si>
    <t>05202 00990</t>
  </si>
  <si>
    <t>08002 63170</t>
  </si>
  <si>
    <t>08002 S3170</t>
  </si>
  <si>
    <t>Берегоукрепление реки Курилка</t>
  </si>
  <si>
    <t>Субсидия муниципальным образованиям Сахалинской области на компенсацию затрат или недополученных доходов в сфере ЖКХ</t>
  </si>
  <si>
    <t>10008 63060</t>
  </si>
  <si>
    <t>12001 63500</t>
  </si>
  <si>
    <t>15001 00990</t>
  </si>
  <si>
    <t>Муниципальная программа «Доступная среда в муниципальном образовании «Курильский городской округ» на 2017-2020 годы»</t>
  </si>
  <si>
    <t>Повышение уровня доступности приоритетных объектов социальной инфраструктуры в приоритетных сферах жизнедеятельности инвалидов и других маломобильных групп населения</t>
  </si>
  <si>
    <t>Реализация мероприятий государственной программы Российской Федерации "Доступная среда" на 2011-2020 годы</t>
  </si>
  <si>
    <t>Софинансирование реализации мероприятий государственной программы Российской Федерации "Доступная среда" на 2011-2020 годы</t>
  </si>
  <si>
    <t>21000 00000</t>
  </si>
  <si>
    <t>21001 00000</t>
  </si>
  <si>
    <t>21001 R0270</t>
  </si>
  <si>
    <t>21001 S0270</t>
  </si>
  <si>
    <t>Мероприятия по повышению доступности тепловой и электрической энергии, водоснабжения и водоотведения</t>
  </si>
  <si>
    <t>10006 00000</t>
  </si>
  <si>
    <t>10006 63500</t>
  </si>
  <si>
    <t>10006 S3500</t>
  </si>
  <si>
    <t>10008 S3060</t>
  </si>
  <si>
    <t>08004 00000</t>
  </si>
  <si>
    <t>08004 63210</t>
  </si>
  <si>
    <t>08004 S3210</t>
  </si>
  <si>
    <t>09005 00000</t>
  </si>
  <si>
    <t>09005 00990</t>
  </si>
  <si>
    <t>Субсидия муниципальным образованиям на реализацию мероприятий по созданию условий для управления многоквартирными домами</t>
  </si>
  <si>
    <t>Софинансирование реализации мероприятий по созданию условий для управления многоквартирными домами</t>
  </si>
  <si>
    <t>10009 63310</t>
  </si>
  <si>
    <t>10009 S3310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</si>
  <si>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муниципальных бань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</si>
  <si>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общественного туалета</t>
  </si>
  <si>
    <t>10009 80000</t>
  </si>
  <si>
    <t>10009 80300</t>
  </si>
  <si>
    <t>634</t>
  </si>
  <si>
    <t>Иные субсидии некоммерческим организациям (за исключением государственных (муниципальных) учреждений)</t>
  </si>
  <si>
    <t>10002 63060</t>
  </si>
  <si>
    <t>10002 S3060</t>
  </si>
  <si>
    <t>Специальные расходы</t>
  </si>
  <si>
    <t>880</t>
  </si>
  <si>
    <t>Иные выплаты населению</t>
  </si>
  <si>
    <t>УТВЕРЖДЕНО решением о бюджете (тыс. руб.)</t>
  </si>
  <si>
    <t>СВОДНАЯ БЮДЖЕТНАЯ РОСПИСЬ, тыс. руб.</t>
  </si>
  <si>
    <t>ИСПОЛНЕНО, тыс. руб.</t>
  </si>
  <si>
    <t>% исполнения</t>
  </si>
  <si>
    <t>ОТЧЕТ ОБ ИСПОЛНЕНИИ МУНИЦИПАЛЬНЫХ ПРОГРАММ</t>
  </si>
  <si>
    <t>муниципального образования "Курильский городской округ"</t>
  </si>
  <si>
    <t>к решению о бюджете</t>
  </si>
  <si>
    <t>к показателям сводной бюджетной росписи</t>
  </si>
  <si>
    <t>ИТОГО УТВЕРЖДЕНО</t>
  </si>
  <si>
    <t>Первоначальный бюджет</t>
  </si>
  <si>
    <t>за 2018 год</t>
  </si>
  <si>
    <t>поправки (+/-)</t>
  </si>
  <si>
    <t>Создание условий реализации мероприятий муниципальной программы "Эффективность управления муниципальными финансами муниципального образования "Курильский городской округ" на 2015-2020 годы"</t>
  </si>
  <si>
    <t>01003 00000</t>
  </si>
  <si>
    <t>01003 00110</t>
  </si>
  <si>
    <t>01003 00190</t>
  </si>
  <si>
    <t>Уплата налогов, сборов и иных платежей</t>
  </si>
  <si>
    <t>850</t>
  </si>
  <si>
    <t>Повышение эффективности деятельности органов местного самоуправления и подведомственных учреждений</t>
  </si>
  <si>
    <t>01004 00000</t>
  </si>
  <si>
    <t>01004 00590</t>
  </si>
  <si>
    <t>решение Собрания от 06.12.2017 № 104</t>
  </si>
  <si>
    <t>решение Собрания от 25.12.2018 № 35</t>
  </si>
  <si>
    <t>Обеспечение деятельности управления административными зданиями</t>
  </si>
  <si>
    <t>02003 00000</t>
  </si>
  <si>
    <t>02003 00590</t>
  </si>
  <si>
    <t>Субсидия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</t>
  </si>
  <si>
    <t>03001 63320</t>
  </si>
  <si>
    <t>Софинансирование мероприятий по поддержке и развитию субъектов малого и среднего предпринимательства</t>
  </si>
  <si>
    <t>03001 S3320</t>
  </si>
  <si>
    <t>05102 00990</t>
  </si>
  <si>
    <t>Субсидия муниципальным образованиям на развитие образования</t>
  </si>
  <si>
    <t>05202 63010</t>
  </si>
  <si>
    <t>Софинансирование мероприятий развития образования</t>
  </si>
  <si>
    <t>05202 S3010</t>
  </si>
  <si>
    <t>05209 62500</t>
  </si>
  <si>
    <t>05213 63330</t>
  </si>
  <si>
    <t>05213 S3330</t>
  </si>
  <si>
    <t>Учреждения по обеспечению деятельности диспетчерских служб</t>
  </si>
  <si>
    <t>07006 00000</t>
  </si>
  <si>
    <t>07006 00590</t>
  </si>
  <si>
    <t>Строительство и реконструкция автомобильных дорог общего пользования местного значения</t>
  </si>
  <si>
    <t>08007 00000</t>
  </si>
  <si>
    <t>08007 63210</t>
  </si>
  <si>
    <t>08007 S3210</t>
  </si>
  <si>
    <t>Резервный фонд Правительства Сахалинской области</t>
  </si>
  <si>
    <t>10001 87000</t>
  </si>
  <si>
    <t>10002 87000</t>
  </si>
  <si>
    <t>Субсидия муниципальным образованиям на реализацию в Сахалинской области общественно значимых проектов, основанных на местных инициативах в рамках проекта "Молодежный бюджет"</t>
  </si>
  <si>
    <t>Софинансирование мероприятий по реализации в Сахалинской области общественно значимых проектов, основанных на местных инициативах в рамках проекта "Молодежный бюджет"</t>
  </si>
  <si>
    <t>Капитальный ремонт зданий учреждений культуры</t>
  </si>
  <si>
    <t>11006 00000</t>
  </si>
  <si>
    <t>Субсидия муниципальным образованиям на развитие культуры</t>
  </si>
  <si>
    <t>11006 63110</t>
  </si>
  <si>
    <t>Софинансирование мероприятий на развитие культуры</t>
  </si>
  <si>
    <t>11006 S3110</t>
  </si>
  <si>
    <t>12001 S3500</t>
  </si>
  <si>
    <t>13102 63030</t>
  </si>
  <si>
    <t>13102 S3030</t>
  </si>
  <si>
    <t>Реализация мероприятий по обеспечению жильем молодых семей</t>
  </si>
  <si>
    <t>13201 R4970</t>
  </si>
  <si>
    <t>Реконструкция автомобильной дороги Курильск -Рейдово, о. Итуруп</t>
  </si>
  <si>
    <t>Муниципальная программа "Развитие торговли муниципального образования "Курильский городской округ на 2017 - 2020 годы"</t>
  </si>
  <si>
    <t>Повышение экономической доступности товаров и услуг для населения муниципального образования "Курильский городской округ"</t>
  </si>
  <si>
    <t>Стимулирование деловой активности хозяйствующих субъектов, осуществляющих деятельность в сфере торговли и услуг</t>
  </si>
  <si>
    <t>20000 00000</t>
  </si>
  <si>
    <t>20001 00000</t>
  </si>
  <si>
    <t>20001 00990</t>
  </si>
  <si>
    <t>20002 00000</t>
  </si>
  <si>
    <t>20002 00990</t>
  </si>
  <si>
    <t>Муниципальная программа «Повышение безопасности дорожного движения в муниципальном образовании «Курильский городской округ»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</si>
</sst>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Verdana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Verdana"/>
      <family val="2"/>
      <charset val="204"/>
    </font>
    <font>
      <sz val="10"/>
      <name val="Verdana"/>
      <family val="2"/>
      <charset val="204"/>
    </font>
    <font>
      <sz val="11"/>
      <name val="Times New Roman"/>
      <family val="1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Verdana"/>
      <family val="2"/>
      <charset val="204"/>
    </font>
    <font>
      <sz val="11"/>
      <name val="Verdana"/>
      <family val="2"/>
      <charset val="204"/>
    </font>
    <font>
      <sz val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49" fontId="2" fillId="0" borderId="1" xfId="0" applyNumberFormat="1" applyFont="1" applyFill="1" applyBorder="1" applyAlignment="1">
      <alignment horizontal="justify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right" vertical="center" shrinkToFit="1"/>
    </xf>
    <xf numFmtId="49" fontId="2" fillId="0" borderId="1" xfId="2" applyNumberFormat="1" applyFont="1" applyFill="1" applyBorder="1" applyAlignment="1">
      <alignment horizontal="justify" vertical="center" wrapText="1" shrinkToFit="1"/>
    </xf>
    <xf numFmtId="49" fontId="1" fillId="0" borderId="1" xfId="2" applyNumberFormat="1" applyFont="1" applyFill="1" applyBorder="1" applyAlignment="1">
      <alignment horizontal="justify" vertical="center" wrapText="1"/>
    </xf>
    <xf numFmtId="49" fontId="1" fillId="0" borderId="1" xfId="2" applyNumberFormat="1" applyFont="1" applyFill="1" applyBorder="1" applyAlignment="1">
      <alignment horizontal="justify" vertical="center" wrapText="1" shrinkToFit="1"/>
    </xf>
    <xf numFmtId="49" fontId="3" fillId="0" borderId="0" xfId="0" applyNumberFormat="1" applyFont="1" applyFill="1" applyAlignment="1">
      <alignment horizontal="justify" wrapText="1"/>
    </xf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right" vertical="center" shrinkToFit="1"/>
    </xf>
    <xf numFmtId="4" fontId="2" fillId="0" borderId="1" xfId="2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0" borderId="0" xfId="0" applyFont="1" applyFill="1"/>
    <xf numFmtId="49" fontId="1" fillId="0" borderId="1" xfId="2" applyNumberFormat="1" applyFont="1" applyFill="1" applyBorder="1" applyAlignment="1">
      <alignment horizontal="center" vertical="center" shrinkToFit="1"/>
    </xf>
    <xf numFmtId="4" fontId="1" fillId="0" borderId="1" xfId="2" applyNumberFormat="1" applyFont="1" applyFill="1" applyBorder="1" applyAlignment="1">
      <alignment horizontal="right" vertical="center" shrinkToFit="1"/>
    </xf>
    <xf numFmtId="0" fontId="3" fillId="0" borderId="0" xfId="2" applyFont="1" applyFill="1"/>
    <xf numFmtId="49" fontId="2" fillId="0" borderId="1" xfId="2" applyNumberFormat="1" applyFont="1" applyFill="1" applyBorder="1" applyAlignment="1">
      <alignment horizontal="center" vertical="center" shrinkToFit="1"/>
    </xf>
    <xf numFmtId="0" fontId="2" fillId="0" borderId="1" xfId="2" applyFont="1" applyFill="1" applyBorder="1" applyAlignment="1">
      <alignment horizontal="justify" vertical="center" wrapText="1"/>
    </xf>
    <xf numFmtId="49" fontId="2" fillId="0" borderId="1" xfId="2" applyNumberFormat="1" applyFont="1" applyFill="1" applyBorder="1" applyAlignment="1">
      <alignment horizontal="center" vertical="center" wrapText="1" shrinkToFit="1"/>
    </xf>
    <xf numFmtId="0" fontId="3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vertical="center"/>
    </xf>
    <xf numFmtId="49" fontId="1" fillId="0" borderId="1" xfId="2" applyNumberFormat="1" applyFont="1" applyFill="1" applyBorder="1" applyAlignment="1">
      <alignment horizontal="center" vertical="center" wrapText="1"/>
    </xf>
    <xf numFmtId="4" fontId="1" fillId="0" borderId="1" xfId="2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4" fontId="2" fillId="0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Fill="1"/>
    <xf numFmtId="49" fontId="5" fillId="0" borderId="1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wrapText="1"/>
    </xf>
    <xf numFmtId="49" fontId="2" fillId="0" borderId="0" xfId="0" applyNumberFormat="1" applyFont="1" applyFill="1" applyAlignment="1">
      <alignment horizontal="justify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5" fillId="0" borderId="0" xfId="0" applyFont="1" applyFill="1"/>
    <xf numFmtId="0" fontId="8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vertical="center"/>
    </xf>
    <xf numFmtId="0" fontId="2" fillId="0" borderId="1" xfId="1" applyFont="1" applyFill="1" applyBorder="1" applyAlignment="1">
      <alignment horizontal="justify" vertical="center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" fontId="2" fillId="0" borderId="1" xfId="1" applyNumberFormat="1" applyFont="1" applyFill="1" applyBorder="1" applyAlignment="1">
      <alignment horizontal="right" vertical="center" shrinkToFit="1"/>
    </xf>
    <xf numFmtId="4" fontId="2" fillId="3" borderId="1" xfId="0" applyNumberFormat="1" applyFont="1" applyFill="1" applyBorder="1" applyAlignment="1">
      <alignment horizontal="right" vertical="center" shrinkToFit="1"/>
    </xf>
    <xf numFmtId="4" fontId="2" fillId="3" borderId="1" xfId="2" applyNumberFormat="1" applyFont="1" applyFill="1" applyBorder="1" applyAlignment="1">
      <alignment horizontal="right" vertical="center" shrinkToFit="1"/>
    </xf>
    <xf numFmtId="4" fontId="2" fillId="3" borderId="1" xfId="1" applyNumberFormat="1" applyFont="1" applyFill="1" applyBorder="1" applyAlignment="1">
      <alignment horizontal="right" vertical="center" shrinkToFit="1"/>
    </xf>
    <xf numFmtId="4" fontId="2" fillId="3" borderId="1" xfId="0" applyNumberFormat="1" applyFont="1" applyFill="1" applyBorder="1" applyAlignment="1">
      <alignment horizontal="right" vertical="center"/>
    </xf>
    <xf numFmtId="10" fontId="2" fillId="0" borderId="0" xfId="0" applyNumberFormat="1" applyFont="1" applyFill="1"/>
    <xf numFmtId="10" fontId="1" fillId="0" borderId="0" xfId="0" applyNumberFormat="1" applyFont="1" applyAlignment="1">
      <alignment horizontal="center" wrapText="1"/>
    </xf>
    <xf numFmtId="10" fontId="1" fillId="0" borderId="1" xfId="0" applyNumberFormat="1" applyFont="1" applyFill="1" applyBorder="1" applyAlignment="1">
      <alignment horizontal="right" vertical="center" shrinkToFit="1"/>
    </xf>
    <xf numFmtId="10" fontId="2" fillId="0" borderId="1" xfId="0" applyNumberFormat="1" applyFont="1" applyFill="1" applyBorder="1" applyAlignment="1">
      <alignment horizontal="right" vertical="center" shrinkToFit="1"/>
    </xf>
    <xf numFmtId="10" fontId="2" fillId="3" borderId="1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3" fillId="0" borderId="0" xfId="0" applyNumberFormat="1" applyFont="1" applyFill="1"/>
    <xf numFmtId="4" fontId="7" fillId="0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0" fontId="1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508"/>
  <sheetViews>
    <sheetView tabSelected="1" view="pageBreakPreview" zoomScale="70" zoomScaleNormal="100" zoomScaleSheetLayoutView="70" workbookViewId="0">
      <pane xSplit="3" ySplit="8" topLeftCell="D483" activePane="bottomRight" state="frozen"/>
      <selection pane="topRight" activeCell="D1" sqref="D1"/>
      <selection pane="bottomLeft" activeCell="A9" sqref="A9"/>
      <selection pane="bottomRight" activeCell="F316" sqref="F316"/>
    </sheetView>
  </sheetViews>
  <sheetFormatPr defaultRowHeight="15" x14ac:dyDescent="0.2"/>
  <cols>
    <col min="1" max="1" width="65.5" style="7" customWidth="1"/>
    <col min="2" max="2" width="13" style="9" bestFit="1" customWidth="1"/>
    <col min="3" max="3" width="10.125" style="9" customWidth="1"/>
    <col min="4" max="8" width="15.25" style="9" customWidth="1"/>
    <col min="9" max="9" width="12.75" style="53" bestFit="1" customWidth="1"/>
    <col min="10" max="10" width="14.25" style="53" customWidth="1"/>
    <col min="11" max="11" width="12.25" style="9" customWidth="1"/>
    <col min="12" max="12" width="13.75" style="9" bestFit="1" customWidth="1"/>
    <col min="13" max="16384" width="9" style="9"/>
  </cols>
  <sheetData>
    <row r="1" spans="1:12" ht="15.75" x14ac:dyDescent="0.25">
      <c r="A1" s="34"/>
      <c r="B1" s="29"/>
      <c r="C1" s="29"/>
      <c r="D1" s="29"/>
      <c r="E1" s="29"/>
      <c r="F1" s="29"/>
      <c r="G1" s="29"/>
      <c r="H1" s="29"/>
      <c r="I1" s="48"/>
      <c r="J1" s="48"/>
    </row>
    <row r="2" spans="1:12" s="8" customFormat="1" ht="15.75" x14ac:dyDescent="0.25">
      <c r="A2" s="58" t="s">
        <v>377</v>
      </c>
      <c r="B2" s="58"/>
      <c r="C2" s="58"/>
      <c r="D2" s="58"/>
      <c r="E2" s="59"/>
      <c r="F2" s="59"/>
      <c r="G2" s="59"/>
      <c r="H2" s="59"/>
      <c r="I2" s="59"/>
      <c r="J2" s="59"/>
    </row>
    <row r="3" spans="1:12" s="8" customFormat="1" ht="15.75" x14ac:dyDescent="0.25">
      <c r="A3" s="58" t="s">
        <v>378</v>
      </c>
      <c r="B3" s="58"/>
      <c r="C3" s="58"/>
      <c r="D3" s="58"/>
      <c r="E3" s="59"/>
      <c r="F3" s="59"/>
      <c r="G3" s="59"/>
      <c r="H3" s="59"/>
      <c r="I3" s="59"/>
      <c r="J3" s="59"/>
    </row>
    <row r="4" spans="1:12" s="8" customFormat="1" ht="15.75" x14ac:dyDescent="0.25">
      <c r="A4" s="58" t="s">
        <v>383</v>
      </c>
      <c r="B4" s="58"/>
      <c r="C4" s="58"/>
      <c r="D4" s="58"/>
      <c r="E4" s="59"/>
      <c r="F4" s="59"/>
      <c r="G4" s="59"/>
      <c r="H4" s="59"/>
      <c r="I4" s="59"/>
      <c r="J4" s="59"/>
    </row>
    <row r="5" spans="1:12" s="8" customFormat="1" ht="15.75" x14ac:dyDescent="0.25">
      <c r="A5" s="10"/>
      <c r="B5" s="33"/>
      <c r="C5" s="33"/>
      <c r="D5" s="33"/>
      <c r="E5" s="33"/>
      <c r="F5" s="33"/>
      <c r="G5" s="33"/>
      <c r="H5" s="33"/>
      <c r="I5" s="49"/>
      <c r="J5" s="49"/>
    </row>
    <row r="6" spans="1:12" x14ac:dyDescent="0.2">
      <c r="A6" s="62" t="s">
        <v>143</v>
      </c>
      <c r="B6" s="62" t="s">
        <v>144</v>
      </c>
      <c r="C6" s="62" t="s">
        <v>145</v>
      </c>
      <c r="D6" s="62" t="s">
        <v>373</v>
      </c>
      <c r="E6" s="63"/>
      <c r="F6" s="63"/>
      <c r="G6" s="62" t="s">
        <v>374</v>
      </c>
      <c r="H6" s="62" t="s">
        <v>375</v>
      </c>
      <c r="I6" s="60" t="s">
        <v>376</v>
      </c>
      <c r="J6" s="61"/>
    </row>
    <row r="7" spans="1:12" ht="31.5" x14ac:dyDescent="0.2">
      <c r="A7" s="62"/>
      <c r="B7" s="62"/>
      <c r="C7" s="62"/>
      <c r="D7" s="54" t="s">
        <v>382</v>
      </c>
      <c r="E7" s="54" t="s">
        <v>384</v>
      </c>
      <c r="F7" s="62" t="s">
        <v>381</v>
      </c>
      <c r="G7" s="63"/>
      <c r="H7" s="63"/>
      <c r="I7" s="62" t="s">
        <v>379</v>
      </c>
      <c r="J7" s="62" t="s">
        <v>380</v>
      </c>
    </row>
    <row r="8" spans="1:12" ht="63" x14ac:dyDescent="0.2">
      <c r="A8" s="63"/>
      <c r="B8" s="63"/>
      <c r="C8" s="63"/>
      <c r="D8" s="54" t="s">
        <v>394</v>
      </c>
      <c r="E8" s="54" t="s">
        <v>395</v>
      </c>
      <c r="F8" s="63"/>
      <c r="G8" s="63"/>
      <c r="H8" s="63"/>
      <c r="I8" s="63"/>
      <c r="J8" s="63"/>
    </row>
    <row r="9" spans="1:12" s="17" customFormat="1" ht="47.25" x14ac:dyDescent="0.2">
      <c r="A9" s="15" t="s">
        <v>23</v>
      </c>
      <c r="B9" s="2" t="s">
        <v>152</v>
      </c>
      <c r="C9" s="2" t="s">
        <v>16</v>
      </c>
      <c r="D9" s="3">
        <f>D14+D10+D17+D23</f>
        <v>50427.6</v>
      </c>
      <c r="E9" s="3">
        <f>E14+E10+E17+E23</f>
        <v>-1198.0400000000002</v>
      </c>
      <c r="F9" s="3">
        <f>F14+F10+F17+F23</f>
        <v>49229.56</v>
      </c>
      <c r="G9" s="3">
        <f>G14+G10+G17+G23</f>
        <v>48309</v>
      </c>
      <c r="H9" s="3">
        <f>H14+H10+H17+H23</f>
        <v>44213.54</v>
      </c>
      <c r="I9" s="50">
        <f>ROUND(H9/F9,4)</f>
        <v>0.89810000000000001</v>
      </c>
      <c r="J9" s="50">
        <f>ROUND(H9/G9,4)</f>
        <v>0.91520000000000001</v>
      </c>
      <c r="L9" s="56"/>
    </row>
    <row r="10" spans="1:12" s="24" customFormat="1" ht="15.75" x14ac:dyDescent="0.2">
      <c r="A10" s="22" t="s">
        <v>2</v>
      </c>
      <c r="B10" s="21" t="s">
        <v>156</v>
      </c>
      <c r="C10" s="21" t="s">
        <v>16</v>
      </c>
      <c r="D10" s="13">
        <f>D11</f>
        <v>300</v>
      </c>
      <c r="E10" s="13">
        <f t="shared" ref="E10:H12" si="0">E11</f>
        <v>-214</v>
      </c>
      <c r="F10" s="13">
        <f t="shared" si="0"/>
        <v>86</v>
      </c>
      <c r="G10" s="13">
        <f t="shared" si="0"/>
        <v>86</v>
      </c>
      <c r="H10" s="13">
        <f t="shared" si="0"/>
        <v>85.54</v>
      </c>
      <c r="I10" s="51">
        <f>ROUND(H10/F10,4)</f>
        <v>0.99470000000000003</v>
      </c>
      <c r="J10" s="51">
        <f>ROUND(H10/G10,4)</f>
        <v>0.99470000000000003</v>
      </c>
    </row>
    <row r="11" spans="1:12" s="24" customFormat="1" ht="15.75" x14ac:dyDescent="0.2">
      <c r="A11" s="22" t="s">
        <v>29</v>
      </c>
      <c r="B11" s="21" t="s">
        <v>155</v>
      </c>
      <c r="C11" s="21" t="s">
        <v>16</v>
      </c>
      <c r="D11" s="13">
        <f>D12</f>
        <v>300</v>
      </c>
      <c r="E11" s="13">
        <f t="shared" si="0"/>
        <v>-214</v>
      </c>
      <c r="F11" s="13">
        <f t="shared" si="0"/>
        <v>86</v>
      </c>
      <c r="G11" s="13">
        <f t="shared" si="0"/>
        <v>86</v>
      </c>
      <c r="H11" s="13">
        <f t="shared" si="0"/>
        <v>85.54</v>
      </c>
      <c r="I11" s="51">
        <f>ROUND(H11/F11,4)</f>
        <v>0.99470000000000003</v>
      </c>
      <c r="J11" s="51">
        <f>ROUND(H11/G11,4)</f>
        <v>0.99470000000000003</v>
      </c>
    </row>
    <row r="12" spans="1:12" s="24" customFormat="1" ht="15.75" x14ac:dyDescent="0.2">
      <c r="A12" s="22" t="s">
        <v>3</v>
      </c>
      <c r="B12" s="21" t="s">
        <v>155</v>
      </c>
      <c r="C12" s="21" t="s">
        <v>4</v>
      </c>
      <c r="D12" s="13">
        <f>D13</f>
        <v>300</v>
      </c>
      <c r="E12" s="13">
        <f t="shared" si="0"/>
        <v>-214</v>
      </c>
      <c r="F12" s="13">
        <f t="shared" si="0"/>
        <v>86</v>
      </c>
      <c r="G12" s="13">
        <f t="shared" si="0"/>
        <v>86</v>
      </c>
      <c r="H12" s="13">
        <f t="shared" si="0"/>
        <v>85.54</v>
      </c>
      <c r="I12" s="51">
        <f>ROUND(H12/F12,4)</f>
        <v>0.99470000000000003</v>
      </c>
      <c r="J12" s="51">
        <f>ROUND(H12/G12,4)</f>
        <v>0.99470000000000003</v>
      </c>
    </row>
    <row r="13" spans="1:12" s="24" customFormat="1" ht="15.75" x14ac:dyDescent="0.2">
      <c r="A13" s="22" t="s">
        <v>5</v>
      </c>
      <c r="B13" s="21" t="s">
        <v>155</v>
      </c>
      <c r="C13" s="21" t="s">
        <v>6</v>
      </c>
      <c r="D13" s="45">
        <v>300</v>
      </c>
      <c r="E13" s="45">
        <f>F13-D13</f>
        <v>-214</v>
      </c>
      <c r="F13" s="44">
        <v>86</v>
      </c>
      <c r="G13" s="45">
        <v>86</v>
      </c>
      <c r="H13" s="45">
        <v>85.54</v>
      </c>
      <c r="I13" s="52">
        <f>ROUND(H13/F13,4)</f>
        <v>0.99470000000000003</v>
      </c>
      <c r="J13" s="52">
        <f>ROUND(H13/G13,4)</f>
        <v>0.99470000000000003</v>
      </c>
    </row>
    <row r="14" spans="1:12" s="24" customFormat="1" ht="47.25" x14ac:dyDescent="0.2">
      <c r="A14" s="16" t="s">
        <v>24</v>
      </c>
      <c r="B14" s="11" t="s">
        <v>153</v>
      </c>
      <c r="C14" s="11" t="s">
        <v>16</v>
      </c>
      <c r="D14" s="12">
        <f>D15</f>
        <v>1847</v>
      </c>
      <c r="E14" s="12">
        <f t="shared" ref="E14:H15" si="1">E15</f>
        <v>0</v>
      </c>
      <c r="F14" s="12">
        <f t="shared" si="1"/>
        <v>1847</v>
      </c>
      <c r="G14" s="12">
        <f t="shared" si="1"/>
        <v>926.44</v>
      </c>
      <c r="H14" s="12">
        <f t="shared" si="1"/>
        <v>0</v>
      </c>
      <c r="I14" s="51">
        <f t="shared" ref="I14:I88" si="2">ROUND(H14/F14,4)</f>
        <v>0</v>
      </c>
      <c r="J14" s="51">
        <f t="shared" ref="J14:J88" si="3">ROUND(H14/G14,4)</f>
        <v>0</v>
      </c>
    </row>
    <row r="15" spans="1:12" s="24" customFormat="1" ht="47.25" x14ac:dyDescent="0.2">
      <c r="A15" s="16" t="s">
        <v>25</v>
      </c>
      <c r="B15" s="11" t="s">
        <v>154</v>
      </c>
      <c r="C15" s="11" t="s">
        <v>16</v>
      </c>
      <c r="D15" s="12">
        <f>D16</f>
        <v>1847</v>
      </c>
      <c r="E15" s="12">
        <f t="shared" si="1"/>
        <v>0</v>
      </c>
      <c r="F15" s="12">
        <f t="shared" si="1"/>
        <v>1847</v>
      </c>
      <c r="G15" s="12">
        <f t="shared" si="1"/>
        <v>926.44</v>
      </c>
      <c r="H15" s="12">
        <f t="shared" si="1"/>
        <v>0</v>
      </c>
      <c r="I15" s="51">
        <f t="shared" si="2"/>
        <v>0</v>
      </c>
      <c r="J15" s="51">
        <f t="shared" si="3"/>
        <v>0</v>
      </c>
    </row>
    <row r="16" spans="1:12" s="24" customFormat="1" ht="15.75" x14ac:dyDescent="0.2">
      <c r="A16" s="16" t="s">
        <v>26</v>
      </c>
      <c r="B16" s="11" t="s">
        <v>154</v>
      </c>
      <c r="C16" s="11" t="s">
        <v>27</v>
      </c>
      <c r="D16" s="44">
        <v>1847</v>
      </c>
      <c r="E16" s="45">
        <f>F16-D16</f>
        <v>0</v>
      </c>
      <c r="F16" s="44">
        <v>1847</v>
      </c>
      <c r="G16" s="44">
        <v>926.44</v>
      </c>
      <c r="H16" s="44">
        <v>0</v>
      </c>
      <c r="I16" s="52">
        <f t="shared" si="2"/>
        <v>0</v>
      </c>
      <c r="J16" s="52">
        <f t="shared" si="3"/>
        <v>0</v>
      </c>
    </row>
    <row r="17" spans="1:12" s="24" customFormat="1" ht="63" x14ac:dyDescent="0.2">
      <c r="A17" s="16" t="s">
        <v>385</v>
      </c>
      <c r="B17" s="11" t="s">
        <v>386</v>
      </c>
      <c r="C17" s="11" t="s">
        <v>16</v>
      </c>
      <c r="D17" s="12">
        <f>D18+D20</f>
        <v>11317.17</v>
      </c>
      <c r="E17" s="12">
        <f>E18+E20</f>
        <v>-760.54000000000019</v>
      </c>
      <c r="F17" s="12">
        <f>F18+F20</f>
        <v>10556.63</v>
      </c>
      <c r="G17" s="12">
        <f>G18+G20</f>
        <v>10556.63</v>
      </c>
      <c r="H17" s="12">
        <f>H18+H20</f>
        <v>10078.82</v>
      </c>
      <c r="I17" s="51">
        <f t="shared" ref="I17:I27" si="4">ROUND(H17/F17,4)</f>
        <v>0.95469999999999999</v>
      </c>
      <c r="J17" s="51">
        <f t="shared" ref="J17:J27" si="5">ROUND(H17/G17,4)</f>
        <v>0.95469999999999999</v>
      </c>
    </row>
    <row r="18" spans="1:12" s="24" customFormat="1" ht="31.5" x14ac:dyDescent="0.2">
      <c r="A18" s="16" t="s">
        <v>17</v>
      </c>
      <c r="B18" s="11" t="s">
        <v>387</v>
      </c>
      <c r="C18" s="11" t="s">
        <v>16</v>
      </c>
      <c r="D18" s="12">
        <f>D19</f>
        <v>10028.469999999999</v>
      </c>
      <c r="E18" s="12">
        <f>E19</f>
        <v>-524.84000000000015</v>
      </c>
      <c r="F18" s="12">
        <f>F19</f>
        <v>9503.6299999999992</v>
      </c>
      <c r="G18" s="12">
        <f>G19</f>
        <v>9503.6299999999992</v>
      </c>
      <c r="H18" s="12">
        <f>H19</f>
        <v>9257.9599999999991</v>
      </c>
      <c r="I18" s="51">
        <f t="shared" si="4"/>
        <v>0.97409999999999997</v>
      </c>
      <c r="J18" s="51">
        <f t="shared" si="5"/>
        <v>0.97409999999999997</v>
      </c>
    </row>
    <row r="19" spans="1:12" s="24" customFormat="1" ht="63" x14ac:dyDescent="0.2">
      <c r="A19" s="16" t="s">
        <v>18</v>
      </c>
      <c r="B19" s="11" t="s">
        <v>387</v>
      </c>
      <c r="C19" s="11" t="s">
        <v>19</v>
      </c>
      <c r="D19" s="44">
        <v>10028.469999999999</v>
      </c>
      <c r="E19" s="45">
        <f>F19-D19</f>
        <v>-524.84000000000015</v>
      </c>
      <c r="F19" s="44">
        <v>9503.6299999999992</v>
      </c>
      <c r="G19" s="44">
        <v>9503.6299999999992</v>
      </c>
      <c r="H19" s="44">
        <v>9257.9599999999991</v>
      </c>
      <c r="I19" s="52">
        <f t="shared" si="4"/>
        <v>0.97409999999999997</v>
      </c>
      <c r="J19" s="52">
        <f t="shared" si="5"/>
        <v>0.97409999999999997</v>
      </c>
    </row>
    <row r="20" spans="1:12" s="24" customFormat="1" ht="15.75" x14ac:dyDescent="0.2">
      <c r="A20" s="16" t="s">
        <v>20</v>
      </c>
      <c r="B20" s="11" t="s">
        <v>388</v>
      </c>
      <c r="C20" s="11" t="s">
        <v>16</v>
      </c>
      <c r="D20" s="12">
        <f>SUM(D21:D22)</f>
        <v>1288.7</v>
      </c>
      <c r="E20" s="12">
        <f>SUM(E21:E22)</f>
        <v>-235.70000000000005</v>
      </c>
      <c r="F20" s="12">
        <f>SUM(F21:F22)</f>
        <v>1053</v>
      </c>
      <c r="G20" s="12">
        <f>SUM(G21:G22)</f>
        <v>1053</v>
      </c>
      <c r="H20" s="12">
        <f>SUM(H21:H22)</f>
        <v>820.86</v>
      </c>
      <c r="I20" s="51">
        <f t="shared" si="4"/>
        <v>0.77949999999999997</v>
      </c>
      <c r="J20" s="51">
        <f t="shared" si="5"/>
        <v>0.77949999999999997</v>
      </c>
    </row>
    <row r="21" spans="1:12" s="24" customFormat="1" ht="31.5" x14ac:dyDescent="0.2">
      <c r="A21" s="16" t="s">
        <v>21</v>
      </c>
      <c r="B21" s="11" t="s">
        <v>388</v>
      </c>
      <c r="C21" s="11" t="s">
        <v>22</v>
      </c>
      <c r="D21" s="44">
        <v>1288.7</v>
      </c>
      <c r="E21" s="45">
        <f>F21-D21</f>
        <v>-238.70000000000005</v>
      </c>
      <c r="F21" s="44">
        <v>1050</v>
      </c>
      <c r="G21" s="44">
        <v>1050</v>
      </c>
      <c r="H21" s="44">
        <v>820.64</v>
      </c>
      <c r="I21" s="52">
        <f t="shared" si="4"/>
        <v>0.78159999999999996</v>
      </c>
      <c r="J21" s="52">
        <f t="shared" si="5"/>
        <v>0.78159999999999996</v>
      </c>
    </row>
    <row r="22" spans="1:12" s="24" customFormat="1" ht="15.75" x14ac:dyDescent="0.2">
      <c r="A22" s="16" t="s">
        <v>58</v>
      </c>
      <c r="B22" s="11" t="s">
        <v>388</v>
      </c>
      <c r="C22" s="11" t="s">
        <v>59</v>
      </c>
      <c r="D22" s="44">
        <v>0</v>
      </c>
      <c r="E22" s="45">
        <f>F22-D22</f>
        <v>3</v>
      </c>
      <c r="F22" s="44">
        <v>3</v>
      </c>
      <c r="G22" s="44">
        <v>3</v>
      </c>
      <c r="H22" s="44">
        <v>0.22</v>
      </c>
      <c r="I22" s="52">
        <f t="shared" si="4"/>
        <v>7.3300000000000004E-2</v>
      </c>
      <c r="J22" s="52">
        <f t="shared" si="5"/>
        <v>7.3300000000000004E-2</v>
      </c>
    </row>
    <row r="23" spans="1:12" s="24" customFormat="1" ht="31.5" x14ac:dyDescent="0.2">
      <c r="A23" s="16" t="s">
        <v>391</v>
      </c>
      <c r="B23" s="11" t="s">
        <v>392</v>
      </c>
      <c r="C23" s="11" t="s">
        <v>16</v>
      </c>
      <c r="D23" s="12">
        <f>D24</f>
        <v>36963.43</v>
      </c>
      <c r="E23" s="12">
        <f>E24</f>
        <v>-223.5</v>
      </c>
      <c r="F23" s="12">
        <f>F24</f>
        <v>36739.93</v>
      </c>
      <c r="G23" s="12">
        <f>G24</f>
        <v>36739.93</v>
      </c>
      <c r="H23" s="12">
        <f>H24</f>
        <v>34049.18</v>
      </c>
      <c r="I23" s="51">
        <f t="shared" si="4"/>
        <v>0.92679999999999996</v>
      </c>
      <c r="J23" s="51">
        <f t="shared" si="5"/>
        <v>0.92679999999999996</v>
      </c>
    </row>
    <row r="24" spans="1:12" s="24" customFormat="1" ht="31.5" x14ac:dyDescent="0.2">
      <c r="A24" s="16" t="s">
        <v>28</v>
      </c>
      <c r="B24" s="11" t="s">
        <v>393</v>
      </c>
      <c r="C24" s="11" t="s">
        <v>16</v>
      </c>
      <c r="D24" s="12">
        <f>SUM(D25:D27)</f>
        <v>36963.43</v>
      </c>
      <c r="E24" s="12">
        <f>SUM(E25:E27)</f>
        <v>-223.5</v>
      </c>
      <c r="F24" s="12">
        <f>SUM(F25:F27)</f>
        <v>36739.93</v>
      </c>
      <c r="G24" s="12">
        <f>SUM(G25:G27)</f>
        <v>36739.93</v>
      </c>
      <c r="H24" s="12">
        <f>SUM(H25:H27)</f>
        <v>34049.18</v>
      </c>
      <c r="I24" s="51">
        <f t="shared" si="4"/>
        <v>0.92679999999999996</v>
      </c>
      <c r="J24" s="51">
        <f t="shared" si="5"/>
        <v>0.92679999999999996</v>
      </c>
    </row>
    <row r="25" spans="1:12" s="24" customFormat="1" ht="63" x14ac:dyDescent="0.2">
      <c r="A25" s="16" t="s">
        <v>18</v>
      </c>
      <c r="B25" s="11" t="s">
        <v>393</v>
      </c>
      <c r="C25" s="11" t="s">
        <v>19</v>
      </c>
      <c r="D25" s="44">
        <v>25743.67</v>
      </c>
      <c r="E25" s="45">
        <f>F25-D25</f>
        <v>0</v>
      </c>
      <c r="F25" s="44">
        <v>25743.67</v>
      </c>
      <c r="G25" s="44">
        <v>25743.67</v>
      </c>
      <c r="H25" s="44">
        <v>24219.51</v>
      </c>
      <c r="I25" s="52">
        <f t="shared" si="4"/>
        <v>0.94079999999999997</v>
      </c>
      <c r="J25" s="52">
        <f t="shared" si="5"/>
        <v>0.94079999999999997</v>
      </c>
    </row>
    <row r="26" spans="1:12" s="24" customFormat="1" ht="31.5" x14ac:dyDescent="0.2">
      <c r="A26" s="16" t="s">
        <v>21</v>
      </c>
      <c r="B26" s="11" t="s">
        <v>393</v>
      </c>
      <c r="C26" s="11" t="s">
        <v>22</v>
      </c>
      <c r="D26" s="44">
        <v>11179.76</v>
      </c>
      <c r="E26" s="45">
        <f>F26-D26</f>
        <v>-295.5</v>
      </c>
      <c r="F26" s="44">
        <v>10884.26</v>
      </c>
      <c r="G26" s="44">
        <v>10884.26</v>
      </c>
      <c r="H26" s="44">
        <v>9743.49</v>
      </c>
      <c r="I26" s="52">
        <f t="shared" si="4"/>
        <v>0.8952</v>
      </c>
      <c r="J26" s="52">
        <f t="shared" si="5"/>
        <v>0.8952</v>
      </c>
    </row>
    <row r="27" spans="1:12" s="24" customFormat="1" ht="15.75" x14ac:dyDescent="0.2">
      <c r="A27" s="16" t="s">
        <v>58</v>
      </c>
      <c r="B27" s="11" t="s">
        <v>393</v>
      </c>
      <c r="C27" s="11" t="s">
        <v>59</v>
      </c>
      <c r="D27" s="44">
        <v>40</v>
      </c>
      <c r="E27" s="45">
        <f>F27-D27</f>
        <v>72</v>
      </c>
      <c r="F27" s="44">
        <v>112</v>
      </c>
      <c r="G27" s="44">
        <v>112</v>
      </c>
      <c r="H27" s="44">
        <v>86.18</v>
      </c>
      <c r="I27" s="52">
        <f t="shared" si="4"/>
        <v>0.76949999999999996</v>
      </c>
      <c r="J27" s="52">
        <f t="shared" si="5"/>
        <v>0.76949999999999996</v>
      </c>
    </row>
    <row r="28" spans="1:12" s="17" customFormat="1" ht="47.25" x14ac:dyDescent="0.2">
      <c r="A28" s="6" t="s">
        <v>7</v>
      </c>
      <c r="B28" s="18" t="s">
        <v>99</v>
      </c>
      <c r="C28" s="18" t="s">
        <v>16</v>
      </c>
      <c r="D28" s="19">
        <f>D29+D32+D40</f>
        <v>55044.6</v>
      </c>
      <c r="E28" s="19">
        <f>E29+E32+E40</f>
        <v>-1432</v>
      </c>
      <c r="F28" s="19">
        <f>F29+F32+F40</f>
        <v>53612.6</v>
      </c>
      <c r="G28" s="19">
        <f>G29+G32+G40</f>
        <v>53612.6</v>
      </c>
      <c r="H28" s="19">
        <f>H29+H32+H40</f>
        <v>51508.350000000006</v>
      </c>
      <c r="I28" s="50">
        <f t="shared" si="2"/>
        <v>0.96079999999999999</v>
      </c>
      <c r="J28" s="50">
        <f t="shared" si="3"/>
        <v>0.96079999999999999</v>
      </c>
      <c r="L28" s="56"/>
    </row>
    <row r="29" spans="1:12" s="24" customFormat="1" ht="31.5" x14ac:dyDescent="0.2">
      <c r="A29" s="4" t="s">
        <v>8</v>
      </c>
      <c r="B29" s="21" t="s">
        <v>157</v>
      </c>
      <c r="C29" s="21" t="s">
        <v>16</v>
      </c>
      <c r="D29" s="13">
        <f>D30</f>
        <v>2550</v>
      </c>
      <c r="E29" s="13">
        <f t="shared" ref="E29:H30" si="6">E30</f>
        <v>-1655</v>
      </c>
      <c r="F29" s="13">
        <f t="shared" si="6"/>
        <v>895</v>
      </c>
      <c r="G29" s="13">
        <f t="shared" si="6"/>
        <v>895</v>
      </c>
      <c r="H29" s="13">
        <f t="shared" si="6"/>
        <v>745.49</v>
      </c>
      <c r="I29" s="51">
        <f t="shared" si="2"/>
        <v>0.83289999999999997</v>
      </c>
      <c r="J29" s="51">
        <f t="shared" si="3"/>
        <v>0.83289999999999997</v>
      </c>
    </row>
    <row r="30" spans="1:12" s="24" customFormat="1" ht="15.75" x14ac:dyDescent="0.2">
      <c r="A30" s="22" t="s">
        <v>29</v>
      </c>
      <c r="B30" s="21" t="s">
        <v>158</v>
      </c>
      <c r="C30" s="21" t="s">
        <v>16</v>
      </c>
      <c r="D30" s="13">
        <f>D31</f>
        <v>2550</v>
      </c>
      <c r="E30" s="13">
        <f t="shared" si="6"/>
        <v>-1655</v>
      </c>
      <c r="F30" s="13">
        <f t="shared" si="6"/>
        <v>895</v>
      </c>
      <c r="G30" s="13">
        <f t="shared" si="6"/>
        <v>895</v>
      </c>
      <c r="H30" s="13">
        <f t="shared" si="6"/>
        <v>745.49</v>
      </c>
      <c r="I30" s="51">
        <f t="shared" si="2"/>
        <v>0.83289999999999997</v>
      </c>
      <c r="J30" s="51">
        <f t="shared" si="3"/>
        <v>0.83289999999999997</v>
      </c>
    </row>
    <row r="31" spans="1:12" s="24" customFormat="1" ht="31.5" x14ac:dyDescent="0.2">
      <c r="A31" s="22" t="s">
        <v>21</v>
      </c>
      <c r="B31" s="21" t="s">
        <v>158</v>
      </c>
      <c r="C31" s="21" t="s">
        <v>22</v>
      </c>
      <c r="D31" s="45">
        <v>2550</v>
      </c>
      <c r="E31" s="45">
        <f>F31-D31</f>
        <v>-1655</v>
      </c>
      <c r="F31" s="44">
        <v>895</v>
      </c>
      <c r="G31" s="45">
        <v>895</v>
      </c>
      <c r="H31" s="45">
        <v>745.49</v>
      </c>
      <c r="I31" s="52">
        <f t="shared" si="2"/>
        <v>0.83289999999999997</v>
      </c>
      <c r="J31" s="52">
        <f t="shared" si="3"/>
        <v>0.83289999999999997</v>
      </c>
    </row>
    <row r="32" spans="1:12" s="24" customFormat="1" ht="31.5" x14ac:dyDescent="0.2">
      <c r="A32" s="22" t="s">
        <v>9</v>
      </c>
      <c r="B32" s="21" t="s">
        <v>159</v>
      </c>
      <c r="C32" s="23" t="s">
        <v>16</v>
      </c>
      <c r="D32" s="13">
        <f>D33+D35+D37</f>
        <v>10910.179999999998</v>
      </c>
      <c r="E32" s="13">
        <f>E33+E35+E37</f>
        <v>205</v>
      </c>
      <c r="F32" s="13">
        <f>F33+F35+F37</f>
        <v>11115.179999999998</v>
      </c>
      <c r="G32" s="13">
        <f>G33+G35+G37</f>
        <v>11115.179999999998</v>
      </c>
      <c r="H32" s="13">
        <f>H33+H35+H37</f>
        <v>10652.74</v>
      </c>
      <c r="I32" s="51">
        <f t="shared" si="2"/>
        <v>0.95840000000000003</v>
      </c>
      <c r="J32" s="51">
        <f t="shared" si="3"/>
        <v>0.95840000000000003</v>
      </c>
    </row>
    <row r="33" spans="1:12" s="24" customFormat="1" ht="15.75" x14ac:dyDescent="0.2">
      <c r="A33" s="22" t="s">
        <v>29</v>
      </c>
      <c r="B33" s="21" t="s">
        <v>160</v>
      </c>
      <c r="C33" s="21" t="s">
        <v>16</v>
      </c>
      <c r="D33" s="13">
        <f>D34</f>
        <v>100</v>
      </c>
      <c r="E33" s="13">
        <f>E34</f>
        <v>-100</v>
      </c>
      <c r="F33" s="13">
        <f>F34</f>
        <v>0</v>
      </c>
      <c r="G33" s="13">
        <f>G34</f>
        <v>0</v>
      </c>
      <c r="H33" s="13">
        <f>H34</f>
        <v>0</v>
      </c>
      <c r="I33" s="51">
        <v>0</v>
      </c>
      <c r="J33" s="51">
        <v>0</v>
      </c>
    </row>
    <row r="34" spans="1:12" s="24" customFormat="1" ht="31.5" x14ac:dyDescent="0.2">
      <c r="A34" s="22" t="s">
        <v>21</v>
      </c>
      <c r="B34" s="21" t="s">
        <v>160</v>
      </c>
      <c r="C34" s="21" t="s">
        <v>22</v>
      </c>
      <c r="D34" s="45">
        <v>100</v>
      </c>
      <c r="E34" s="45">
        <f>F34-D34</f>
        <v>-100</v>
      </c>
      <c r="F34" s="44">
        <v>0</v>
      </c>
      <c r="G34" s="45">
        <v>0</v>
      </c>
      <c r="H34" s="45">
        <v>0</v>
      </c>
      <c r="I34" s="52">
        <v>0</v>
      </c>
      <c r="J34" s="52">
        <v>0</v>
      </c>
    </row>
    <row r="35" spans="1:12" s="24" customFormat="1" ht="31.5" x14ac:dyDescent="0.2">
      <c r="A35" s="22" t="s">
        <v>17</v>
      </c>
      <c r="B35" s="21" t="s">
        <v>161</v>
      </c>
      <c r="C35" s="23" t="s">
        <v>16</v>
      </c>
      <c r="D35" s="13">
        <f>D36</f>
        <v>10396.799999999999</v>
      </c>
      <c r="E35" s="13">
        <f>E36</f>
        <v>105</v>
      </c>
      <c r="F35" s="13">
        <f>F36</f>
        <v>10501.8</v>
      </c>
      <c r="G35" s="13">
        <f>G36</f>
        <v>10501.8</v>
      </c>
      <c r="H35" s="13">
        <f>H36</f>
        <v>10087.209999999999</v>
      </c>
      <c r="I35" s="51">
        <f t="shared" si="2"/>
        <v>0.96050000000000002</v>
      </c>
      <c r="J35" s="51">
        <f t="shared" si="3"/>
        <v>0.96050000000000002</v>
      </c>
    </row>
    <row r="36" spans="1:12" s="24" customFormat="1" ht="63" x14ac:dyDescent="0.2">
      <c r="A36" s="22" t="s">
        <v>18</v>
      </c>
      <c r="B36" s="21" t="s">
        <v>161</v>
      </c>
      <c r="C36" s="21" t="s">
        <v>19</v>
      </c>
      <c r="D36" s="45">
        <v>10396.799999999999</v>
      </c>
      <c r="E36" s="45">
        <f>F36-D36</f>
        <v>105</v>
      </c>
      <c r="F36" s="44">
        <v>10501.8</v>
      </c>
      <c r="G36" s="45">
        <v>10501.8</v>
      </c>
      <c r="H36" s="45">
        <v>10087.209999999999</v>
      </c>
      <c r="I36" s="52">
        <f t="shared" si="2"/>
        <v>0.96050000000000002</v>
      </c>
      <c r="J36" s="52">
        <f t="shared" si="3"/>
        <v>0.96050000000000002</v>
      </c>
    </row>
    <row r="37" spans="1:12" s="24" customFormat="1" ht="15.75" x14ac:dyDescent="0.2">
      <c r="A37" s="22" t="s">
        <v>20</v>
      </c>
      <c r="B37" s="21" t="s">
        <v>162</v>
      </c>
      <c r="C37" s="21" t="s">
        <v>16</v>
      </c>
      <c r="D37" s="13">
        <f>D38+D39</f>
        <v>413.38</v>
      </c>
      <c r="E37" s="13">
        <f>E38+E39</f>
        <v>200</v>
      </c>
      <c r="F37" s="13">
        <f>F38+F39</f>
        <v>613.38</v>
      </c>
      <c r="G37" s="13">
        <f>G38+G39</f>
        <v>613.38</v>
      </c>
      <c r="H37" s="13">
        <f>H38+H39</f>
        <v>565.53</v>
      </c>
      <c r="I37" s="51">
        <f t="shared" si="2"/>
        <v>0.92200000000000004</v>
      </c>
      <c r="J37" s="51">
        <f t="shared" si="3"/>
        <v>0.92200000000000004</v>
      </c>
    </row>
    <row r="38" spans="1:12" s="24" customFormat="1" ht="31.5" x14ac:dyDescent="0.2">
      <c r="A38" s="22" t="s">
        <v>21</v>
      </c>
      <c r="B38" s="21" t="s">
        <v>162</v>
      </c>
      <c r="C38" s="23" t="s">
        <v>22</v>
      </c>
      <c r="D38" s="45">
        <v>410.38</v>
      </c>
      <c r="E38" s="45">
        <f>F38-D38</f>
        <v>200</v>
      </c>
      <c r="F38" s="44">
        <v>610.38</v>
      </c>
      <c r="G38" s="45">
        <v>610.38</v>
      </c>
      <c r="H38" s="45">
        <v>565.53</v>
      </c>
      <c r="I38" s="52">
        <f t="shared" si="2"/>
        <v>0.92649999999999999</v>
      </c>
      <c r="J38" s="52">
        <f t="shared" si="3"/>
        <v>0.92649999999999999</v>
      </c>
    </row>
    <row r="39" spans="1:12" s="24" customFormat="1" ht="15.75" x14ac:dyDescent="0.2">
      <c r="A39" s="22" t="s">
        <v>58</v>
      </c>
      <c r="B39" s="21" t="s">
        <v>162</v>
      </c>
      <c r="C39" s="23" t="s">
        <v>59</v>
      </c>
      <c r="D39" s="45">
        <v>3</v>
      </c>
      <c r="E39" s="45">
        <f>F39-D39</f>
        <v>0</v>
      </c>
      <c r="F39" s="44">
        <v>3</v>
      </c>
      <c r="G39" s="45">
        <v>3</v>
      </c>
      <c r="H39" s="45">
        <v>0</v>
      </c>
      <c r="I39" s="52">
        <f t="shared" si="2"/>
        <v>0</v>
      </c>
      <c r="J39" s="52">
        <f t="shared" si="3"/>
        <v>0</v>
      </c>
    </row>
    <row r="40" spans="1:12" s="24" customFormat="1" ht="15.75" x14ac:dyDescent="0.2">
      <c r="A40" s="16" t="s">
        <v>396</v>
      </c>
      <c r="B40" s="11" t="s">
        <v>397</v>
      </c>
      <c r="C40" s="11" t="s">
        <v>16</v>
      </c>
      <c r="D40" s="12">
        <f>D41</f>
        <v>41584.42</v>
      </c>
      <c r="E40" s="12">
        <f>E41</f>
        <v>18</v>
      </c>
      <c r="F40" s="12">
        <f>F41</f>
        <v>41602.42</v>
      </c>
      <c r="G40" s="12">
        <f>G41</f>
        <v>41602.42</v>
      </c>
      <c r="H40" s="12">
        <f>H41</f>
        <v>40110.120000000003</v>
      </c>
      <c r="I40" s="51">
        <f>ROUND(H40/F40,4)</f>
        <v>0.96409999999999996</v>
      </c>
      <c r="J40" s="51">
        <f>ROUND(H40/G40,4)</f>
        <v>0.96409999999999996</v>
      </c>
    </row>
    <row r="41" spans="1:12" s="24" customFormat="1" ht="31.5" x14ac:dyDescent="0.2">
      <c r="A41" s="16" t="s">
        <v>28</v>
      </c>
      <c r="B41" s="11" t="s">
        <v>398</v>
      </c>
      <c r="C41" s="11" t="s">
        <v>16</v>
      </c>
      <c r="D41" s="12">
        <f>SUM(D42:D44)</f>
        <v>41584.42</v>
      </c>
      <c r="E41" s="12">
        <f>SUM(E42:E44)</f>
        <v>18</v>
      </c>
      <c r="F41" s="12">
        <f>SUM(F42:F44)</f>
        <v>41602.42</v>
      </c>
      <c r="G41" s="12">
        <f>SUM(G42:G44)</f>
        <v>41602.42</v>
      </c>
      <c r="H41" s="12">
        <f>SUM(H42:H44)</f>
        <v>40110.120000000003</v>
      </c>
      <c r="I41" s="51">
        <f>ROUND(H41/F41,4)</f>
        <v>0.96409999999999996</v>
      </c>
      <c r="J41" s="51">
        <f>ROUND(H41/G41,4)</f>
        <v>0.96409999999999996</v>
      </c>
    </row>
    <row r="42" spans="1:12" s="24" customFormat="1" ht="63" x14ac:dyDescent="0.2">
      <c r="A42" s="16" t="s">
        <v>18</v>
      </c>
      <c r="B42" s="11" t="s">
        <v>398</v>
      </c>
      <c r="C42" s="11" t="s">
        <v>19</v>
      </c>
      <c r="D42" s="44">
        <v>25991.18</v>
      </c>
      <c r="E42" s="45">
        <f>F42-D42</f>
        <v>0</v>
      </c>
      <c r="F42" s="44">
        <v>25991.18</v>
      </c>
      <c r="G42" s="44">
        <v>25991.18</v>
      </c>
      <c r="H42" s="44">
        <v>25822.27</v>
      </c>
      <c r="I42" s="52">
        <f>ROUND(H42/F42,4)</f>
        <v>0.99350000000000005</v>
      </c>
      <c r="J42" s="52">
        <f>ROUND(H42/G42,4)</f>
        <v>0.99350000000000005</v>
      </c>
    </row>
    <row r="43" spans="1:12" s="24" customFormat="1" ht="31.5" x14ac:dyDescent="0.2">
      <c r="A43" s="16" t="s">
        <v>21</v>
      </c>
      <c r="B43" s="11" t="s">
        <v>398</v>
      </c>
      <c r="C43" s="11" t="s">
        <v>22</v>
      </c>
      <c r="D43" s="44">
        <v>15590.24</v>
      </c>
      <c r="E43" s="45">
        <f>F43-D43</f>
        <v>-136</v>
      </c>
      <c r="F43" s="44">
        <v>15454.24</v>
      </c>
      <c r="G43" s="44">
        <v>15454.24</v>
      </c>
      <c r="H43" s="44">
        <v>14133.39</v>
      </c>
      <c r="I43" s="52">
        <f>ROUND(H43/F43,4)</f>
        <v>0.91449999999999998</v>
      </c>
      <c r="J43" s="52">
        <f>ROUND(H43/G43,4)</f>
        <v>0.91449999999999998</v>
      </c>
    </row>
    <row r="44" spans="1:12" s="24" customFormat="1" ht="15.75" x14ac:dyDescent="0.2">
      <c r="A44" s="16" t="s">
        <v>58</v>
      </c>
      <c r="B44" s="11" t="s">
        <v>398</v>
      </c>
      <c r="C44" s="11" t="s">
        <v>59</v>
      </c>
      <c r="D44" s="44">
        <v>3</v>
      </c>
      <c r="E44" s="45">
        <f>F44-D44</f>
        <v>154</v>
      </c>
      <c r="F44" s="44">
        <v>157</v>
      </c>
      <c r="G44" s="44">
        <v>157</v>
      </c>
      <c r="H44" s="44">
        <v>154.46</v>
      </c>
      <c r="I44" s="52">
        <f>ROUND(H44/F44,4)</f>
        <v>0.98380000000000001</v>
      </c>
      <c r="J44" s="52">
        <f>ROUND(H44/G44,4)</f>
        <v>0.98380000000000001</v>
      </c>
    </row>
    <row r="45" spans="1:12" s="24" customFormat="1" ht="47.25" x14ac:dyDescent="0.2">
      <c r="A45" s="15" t="s">
        <v>66</v>
      </c>
      <c r="B45" s="2" t="s">
        <v>111</v>
      </c>
      <c r="C45" s="2" t="s">
        <v>16</v>
      </c>
      <c r="D45" s="3">
        <f>D46</f>
        <v>961</v>
      </c>
      <c r="E45" s="3">
        <f>E46</f>
        <v>10000</v>
      </c>
      <c r="F45" s="3">
        <f>F46</f>
        <v>10961</v>
      </c>
      <c r="G45" s="3">
        <f>G46</f>
        <v>10961</v>
      </c>
      <c r="H45" s="3">
        <f>H46</f>
        <v>10961</v>
      </c>
      <c r="I45" s="50">
        <f t="shared" si="2"/>
        <v>1</v>
      </c>
      <c r="J45" s="50">
        <f t="shared" si="3"/>
        <v>1</v>
      </c>
      <c r="L45" s="56"/>
    </row>
    <row r="46" spans="1:12" s="24" customFormat="1" ht="31.5" x14ac:dyDescent="0.2">
      <c r="A46" s="16" t="s">
        <v>68</v>
      </c>
      <c r="B46" s="11" t="s">
        <v>113</v>
      </c>
      <c r="C46" s="11" t="s">
        <v>16</v>
      </c>
      <c r="D46" s="12">
        <f>D47+D50</f>
        <v>961</v>
      </c>
      <c r="E46" s="12">
        <f>E47+E50</f>
        <v>10000</v>
      </c>
      <c r="F46" s="12">
        <f>F47+F50</f>
        <v>10961</v>
      </c>
      <c r="G46" s="12">
        <f>G47+G50</f>
        <v>10961</v>
      </c>
      <c r="H46" s="12">
        <f>H47+H50</f>
        <v>10961</v>
      </c>
      <c r="I46" s="51">
        <f t="shared" si="2"/>
        <v>1</v>
      </c>
      <c r="J46" s="51">
        <f t="shared" si="3"/>
        <v>1</v>
      </c>
    </row>
    <row r="47" spans="1:12" s="24" customFormat="1" ht="47.25" x14ac:dyDescent="0.2">
      <c r="A47" s="16" t="s">
        <v>399</v>
      </c>
      <c r="B47" s="11" t="s">
        <v>400</v>
      </c>
      <c r="C47" s="11" t="s">
        <v>16</v>
      </c>
      <c r="D47" s="12">
        <f>D48</f>
        <v>561</v>
      </c>
      <c r="E47" s="12">
        <f t="shared" ref="E47:H48" si="7">E48</f>
        <v>10000</v>
      </c>
      <c r="F47" s="12">
        <f t="shared" si="7"/>
        <v>10561</v>
      </c>
      <c r="G47" s="12">
        <f t="shared" si="7"/>
        <v>10561</v>
      </c>
      <c r="H47" s="12">
        <f t="shared" si="7"/>
        <v>10561</v>
      </c>
      <c r="I47" s="51">
        <f t="shared" si="2"/>
        <v>1</v>
      </c>
      <c r="J47" s="51">
        <f t="shared" si="3"/>
        <v>1</v>
      </c>
    </row>
    <row r="48" spans="1:12" s="24" customFormat="1" ht="15.75" x14ac:dyDescent="0.2">
      <c r="A48" s="16" t="s">
        <v>58</v>
      </c>
      <c r="B48" s="11" t="s">
        <v>400</v>
      </c>
      <c r="C48" s="11" t="s">
        <v>59</v>
      </c>
      <c r="D48" s="12">
        <f>D49</f>
        <v>561</v>
      </c>
      <c r="E48" s="12">
        <f t="shared" si="7"/>
        <v>10000</v>
      </c>
      <c r="F48" s="12">
        <f t="shared" si="7"/>
        <v>10561</v>
      </c>
      <c r="G48" s="12">
        <f t="shared" si="7"/>
        <v>10561</v>
      </c>
      <c r="H48" s="12">
        <f t="shared" si="7"/>
        <v>10561</v>
      </c>
      <c r="I48" s="51">
        <f t="shared" si="2"/>
        <v>1</v>
      </c>
      <c r="J48" s="51">
        <f t="shared" si="3"/>
        <v>1</v>
      </c>
    </row>
    <row r="49" spans="1:12" s="24" customFormat="1" ht="47.25" x14ac:dyDescent="0.2">
      <c r="A49" s="16" t="s">
        <v>60</v>
      </c>
      <c r="B49" s="11" t="s">
        <v>400</v>
      </c>
      <c r="C49" s="11" t="s">
        <v>61</v>
      </c>
      <c r="D49" s="44">
        <v>561</v>
      </c>
      <c r="E49" s="45">
        <f>F49-D49</f>
        <v>10000</v>
      </c>
      <c r="F49" s="44">
        <v>10561</v>
      </c>
      <c r="G49" s="44">
        <v>10561</v>
      </c>
      <c r="H49" s="44">
        <v>10561</v>
      </c>
      <c r="I49" s="52">
        <f t="shared" si="2"/>
        <v>1</v>
      </c>
      <c r="J49" s="52">
        <f>ROUND(H49/G49,4)</f>
        <v>1</v>
      </c>
    </row>
    <row r="50" spans="1:12" s="24" customFormat="1" ht="31.5" x14ac:dyDescent="0.2">
      <c r="A50" s="16" t="s">
        <v>401</v>
      </c>
      <c r="B50" s="11" t="s">
        <v>402</v>
      </c>
      <c r="C50" s="11" t="s">
        <v>16</v>
      </c>
      <c r="D50" s="12">
        <f>D51</f>
        <v>400</v>
      </c>
      <c r="E50" s="12">
        <f t="shared" ref="E50:H51" si="8">E51</f>
        <v>0</v>
      </c>
      <c r="F50" s="12">
        <f t="shared" si="8"/>
        <v>400</v>
      </c>
      <c r="G50" s="12">
        <f t="shared" si="8"/>
        <v>400</v>
      </c>
      <c r="H50" s="12">
        <f t="shared" si="8"/>
        <v>400</v>
      </c>
      <c r="I50" s="51">
        <f>ROUND(H50/F50,4)</f>
        <v>1</v>
      </c>
      <c r="J50" s="51">
        <f>ROUND(H50/G50,4)</f>
        <v>1</v>
      </c>
    </row>
    <row r="51" spans="1:12" s="24" customFormat="1" ht="15.75" x14ac:dyDescent="0.2">
      <c r="A51" s="16" t="s">
        <v>58</v>
      </c>
      <c r="B51" s="11" t="s">
        <v>402</v>
      </c>
      <c r="C51" s="11" t="s">
        <v>59</v>
      </c>
      <c r="D51" s="12">
        <f>D52</f>
        <v>400</v>
      </c>
      <c r="E51" s="12">
        <f t="shared" si="8"/>
        <v>0</v>
      </c>
      <c r="F51" s="12">
        <f t="shared" si="8"/>
        <v>400</v>
      </c>
      <c r="G51" s="12">
        <f t="shared" si="8"/>
        <v>400</v>
      </c>
      <c r="H51" s="12">
        <f t="shared" si="8"/>
        <v>400</v>
      </c>
      <c r="I51" s="51">
        <f>ROUND(H51/F51,4)</f>
        <v>1</v>
      </c>
      <c r="J51" s="51">
        <f>ROUND(H51/G51,4)</f>
        <v>1</v>
      </c>
    </row>
    <row r="52" spans="1:12" s="24" customFormat="1" ht="47.25" x14ac:dyDescent="0.2">
      <c r="A52" s="16" t="s">
        <v>60</v>
      </c>
      <c r="B52" s="11" t="s">
        <v>402</v>
      </c>
      <c r="C52" s="11" t="s">
        <v>61</v>
      </c>
      <c r="D52" s="44">
        <v>400</v>
      </c>
      <c r="E52" s="45">
        <f>F52-D52</f>
        <v>0</v>
      </c>
      <c r="F52" s="44">
        <v>400</v>
      </c>
      <c r="G52" s="44">
        <v>400</v>
      </c>
      <c r="H52" s="44">
        <v>400</v>
      </c>
      <c r="I52" s="52">
        <f>ROUND(H52/F52,4)</f>
        <v>1</v>
      </c>
      <c r="J52" s="52">
        <f>ROUND(H52/G52,4)</f>
        <v>1</v>
      </c>
    </row>
    <row r="53" spans="1:12" s="24" customFormat="1" ht="63" x14ac:dyDescent="0.2">
      <c r="A53" s="15" t="s">
        <v>110</v>
      </c>
      <c r="B53" s="2" t="s">
        <v>163</v>
      </c>
      <c r="C53" s="2" t="s">
        <v>16</v>
      </c>
      <c r="D53" s="3">
        <f>D54+D57+D60+D63</f>
        <v>360</v>
      </c>
      <c r="E53" s="3">
        <f>E54+E57+E60+E63</f>
        <v>0</v>
      </c>
      <c r="F53" s="3">
        <f>F54+F57+F60+F63</f>
        <v>360</v>
      </c>
      <c r="G53" s="3">
        <f>G54+G57+G60+G63</f>
        <v>360</v>
      </c>
      <c r="H53" s="3">
        <f>H54+H57+H60+H63</f>
        <v>185.54</v>
      </c>
      <c r="I53" s="50">
        <f t="shared" si="2"/>
        <v>0.51539999999999997</v>
      </c>
      <c r="J53" s="50">
        <f t="shared" si="3"/>
        <v>0.51539999999999997</v>
      </c>
      <c r="L53" s="56"/>
    </row>
    <row r="54" spans="1:12" s="24" customFormat="1" ht="31.5" x14ac:dyDescent="0.2">
      <c r="A54" s="16" t="s">
        <v>112</v>
      </c>
      <c r="B54" s="11" t="s">
        <v>164</v>
      </c>
      <c r="C54" s="11" t="s">
        <v>16</v>
      </c>
      <c r="D54" s="12">
        <f>D55</f>
        <v>50</v>
      </c>
      <c r="E54" s="12">
        <f t="shared" ref="E54:H55" si="9">E55</f>
        <v>0</v>
      </c>
      <c r="F54" s="12">
        <f t="shared" si="9"/>
        <v>50</v>
      </c>
      <c r="G54" s="12">
        <f t="shared" si="9"/>
        <v>50</v>
      </c>
      <c r="H54" s="12">
        <f t="shared" si="9"/>
        <v>0</v>
      </c>
      <c r="I54" s="51">
        <f t="shared" si="2"/>
        <v>0</v>
      </c>
      <c r="J54" s="51">
        <f t="shared" si="3"/>
        <v>0</v>
      </c>
    </row>
    <row r="55" spans="1:12" s="24" customFormat="1" ht="15.75" x14ac:dyDescent="0.2">
      <c r="A55" s="16" t="s">
        <v>29</v>
      </c>
      <c r="B55" s="11" t="s">
        <v>165</v>
      </c>
      <c r="C55" s="11" t="s">
        <v>16</v>
      </c>
      <c r="D55" s="12">
        <f>D56</f>
        <v>50</v>
      </c>
      <c r="E55" s="12">
        <f t="shared" si="9"/>
        <v>0</v>
      </c>
      <c r="F55" s="12">
        <f t="shared" si="9"/>
        <v>50</v>
      </c>
      <c r="G55" s="12">
        <f t="shared" si="9"/>
        <v>50</v>
      </c>
      <c r="H55" s="12">
        <f t="shared" si="9"/>
        <v>0</v>
      </c>
      <c r="I55" s="51">
        <f t="shared" si="2"/>
        <v>0</v>
      </c>
      <c r="J55" s="51">
        <f t="shared" si="3"/>
        <v>0</v>
      </c>
    </row>
    <row r="56" spans="1:12" s="24" customFormat="1" ht="31.5" x14ac:dyDescent="0.2">
      <c r="A56" s="16" t="s">
        <v>21</v>
      </c>
      <c r="B56" s="11" t="s">
        <v>165</v>
      </c>
      <c r="C56" s="25" t="s">
        <v>22</v>
      </c>
      <c r="D56" s="45">
        <v>50</v>
      </c>
      <c r="E56" s="45">
        <f>F56-D56</f>
        <v>0</v>
      </c>
      <c r="F56" s="44">
        <v>50</v>
      </c>
      <c r="G56" s="45">
        <v>50</v>
      </c>
      <c r="H56" s="45">
        <v>0</v>
      </c>
      <c r="I56" s="52">
        <f t="shared" si="2"/>
        <v>0</v>
      </c>
      <c r="J56" s="52">
        <f t="shared" si="3"/>
        <v>0</v>
      </c>
    </row>
    <row r="57" spans="1:12" s="24" customFormat="1" ht="31.5" x14ac:dyDescent="0.2">
      <c r="A57" s="16" t="s">
        <v>114</v>
      </c>
      <c r="B57" s="11" t="s">
        <v>166</v>
      </c>
      <c r="C57" s="11" t="s">
        <v>16</v>
      </c>
      <c r="D57" s="12">
        <f>D58</f>
        <v>40</v>
      </c>
      <c r="E57" s="12">
        <f t="shared" ref="E57:H58" si="10">E58</f>
        <v>0</v>
      </c>
      <c r="F57" s="12">
        <f t="shared" si="10"/>
        <v>40</v>
      </c>
      <c r="G57" s="12">
        <f t="shared" si="10"/>
        <v>40</v>
      </c>
      <c r="H57" s="12">
        <f t="shared" si="10"/>
        <v>10</v>
      </c>
      <c r="I57" s="51">
        <f t="shared" si="2"/>
        <v>0.25</v>
      </c>
      <c r="J57" s="51">
        <f t="shared" si="3"/>
        <v>0.25</v>
      </c>
    </row>
    <row r="58" spans="1:12" s="24" customFormat="1" ht="15.75" x14ac:dyDescent="0.2">
      <c r="A58" s="16" t="s">
        <v>29</v>
      </c>
      <c r="B58" s="11" t="s">
        <v>167</v>
      </c>
      <c r="C58" s="11" t="s">
        <v>16</v>
      </c>
      <c r="D58" s="12">
        <f>D59</f>
        <v>40</v>
      </c>
      <c r="E58" s="12">
        <f t="shared" si="10"/>
        <v>0</v>
      </c>
      <c r="F58" s="12">
        <f t="shared" si="10"/>
        <v>40</v>
      </c>
      <c r="G58" s="12">
        <f t="shared" si="10"/>
        <v>40</v>
      </c>
      <c r="H58" s="12">
        <f t="shared" si="10"/>
        <v>10</v>
      </c>
      <c r="I58" s="51">
        <f t="shared" si="2"/>
        <v>0.25</v>
      </c>
      <c r="J58" s="51">
        <f t="shared" si="3"/>
        <v>0.25</v>
      </c>
    </row>
    <row r="59" spans="1:12" s="24" customFormat="1" ht="31.5" x14ac:dyDescent="0.2">
      <c r="A59" s="16" t="s">
        <v>21</v>
      </c>
      <c r="B59" s="11" t="s">
        <v>167</v>
      </c>
      <c r="C59" s="25" t="s">
        <v>22</v>
      </c>
      <c r="D59" s="45">
        <v>40</v>
      </c>
      <c r="E59" s="45">
        <f>F59-D59</f>
        <v>0</v>
      </c>
      <c r="F59" s="44">
        <v>40</v>
      </c>
      <c r="G59" s="45">
        <v>40</v>
      </c>
      <c r="H59" s="45">
        <v>10</v>
      </c>
      <c r="I59" s="52">
        <f t="shared" si="2"/>
        <v>0.25</v>
      </c>
      <c r="J59" s="52">
        <f t="shared" si="3"/>
        <v>0.25</v>
      </c>
    </row>
    <row r="60" spans="1:12" s="24" customFormat="1" ht="15.75" x14ac:dyDescent="0.2">
      <c r="A60" s="16" t="s">
        <v>115</v>
      </c>
      <c r="B60" s="11" t="s">
        <v>168</v>
      </c>
      <c r="C60" s="11" t="s">
        <v>16</v>
      </c>
      <c r="D60" s="12">
        <f>D61</f>
        <v>203</v>
      </c>
      <c r="E60" s="12">
        <f t="shared" ref="E60:H61" si="11">E61</f>
        <v>0</v>
      </c>
      <c r="F60" s="12">
        <f t="shared" si="11"/>
        <v>203</v>
      </c>
      <c r="G60" s="12">
        <f t="shared" si="11"/>
        <v>203</v>
      </c>
      <c r="H60" s="12">
        <f t="shared" si="11"/>
        <v>145.72999999999999</v>
      </c>
      <c r="I60" s="51">
        <f t="shared" si="2"/>
        <v>0.71789999999999998</v>
      </c>
      <c r="J60" s="51">
        <f t="shared" si="3"/>
        <v>0.71789999999999998</v>
      </c>
    </row>
    <row r="61" spans="1:12" s="24" customFormat="1" ht="15.75" x14ac:dyDescent="0.2">
      <c r="A61" s="16" t="s">
        <v>29</v>
      </c>
      <c r="B61" s="11" t="s">
        <v>169</v>
      </c>
      <c r="C61" s="11" t="s">
        <v>16</v>
      </c>
      <c r="D61" s="12">
        <f>D62</f>
        <v>203</v>
      </c>
      <c r="E61" s="12">
        <f t="shared" si="11"/>
        <v>0</v>
      </c>
      <c r="F61" s="12">
        <f t="shared" si="11"/>
        <v>203</v>
      </c>
      <c r="G61" s="12">
        <f t="shared" si="11"/>
        <v>203</v>
      </c>
      <c r="H61" s="12">
        <f t="shared" si="11"/>
        <v>145.72999999999999</v>
      </c>
      <c r="I61" s="51">
        <f t="shared" si="2"/>
        <v>0.71789999999999998</v>
      </c>
      <c r="J61" s="51">
        <f t="shared" si="3"/>
        <v>0.71789999999999998</v>
      </c>
    </row>
    <row r="62" spans="1:12" s="24" customFormat="1" ht="31.5" x14ac:dyDescent="0.2">
      <c r="A62" s="16" t="s">
        <v>21</v>
      </c>
      <c r="B62" s="11" t="s">
        <v>169</v>
      </c>
      <c r="C62" s="25" t="s">
        <v>22</v>
      </c>
      <c r="D62" s="45">
        <v>203</v>
      </c>
      <c r="E62" s="45">
        <f>F62-D62</f>
        <v>0</v>
      </c>
      <c r="F62" s="44">
        <v>203</v>
      </c>
      <c r="G62" s="45">
        <v>203</v>
      </c>
      <c r="H62" s="45">
        <v>145.72999999999999</v>
      </c>
      <c r="I62" s="52">
        <f t="shared" si="2"/>
        <v>0.71789999999999998</v>
      </c>
      <c r="J62" s="52">
        <f t="shared" si="3"/>
        <v>0.71789999999999998</v>
      </c>
    </row>
    <row r="63" spans="1:12" s="24" customFormat="1" ht="31.5" x14ac:dyDescent="0.2">
      <c r="A63" s="16" t="s">
        <v>116</v>
      </c>
      <c r="B63" s="11" t="s">
        <v>170</v>
      </c>
      <c r="C63" s="11" t="s">
        <v>16</v>
      </c>
      <c r="D63" s="12">
        <f>D64</f>
        <v>67</v>
      </c>
      <c r="E63" s="12">
        <f t="shared" ref="E63:H64" si="12">E64</f>
        <v>0</v>
      </c>
      <c r="F63" s="12">
        <f t="shared" si="12"/>
        <v>67</v>
      </c>
      <c r="G63" s="12">
        <f t="shared" si="12"/>
        <v>67</v>
      </c>
      <c r="H63" s="12">
        <f t="shared" si="12"/>
        <v>29.81</v>
      </c>
      <c r="I63" s="51">
        <f t="shared" si="2"/>
        <v>0.44490000000000002</v>
      </c>
      <c r="J63" s="51">
        <f t="shared" si="3"/>
        <v>0.44490000000000002</v>
      </c>
    </row>
    <row r="64" spans="1:12" s="24" customFormat="1" ht="15.75" x14ac:dyDescent="0.2">
      <c r="A64" s="16" t="s">
        <v>29</v>
      </c>
      <c r="B64" s="11" t="s">
        <v>171</v>
      </c>
      <c r="C64" s="11" t="s">
        <v>16</v>
      </c>
      <c r="D64" s="12">
        <f>D65</f>
        <v>67</v>
      </c>
      <c r="E64" s="12">
        <f t="shared" si="12"/>
        <v>0</v>
      </c>
      <c r="F64" s="12">
        <f t="shared" si="12"/>
        <v>67</v>
      </c>
      <c r="G64" s="12">
        <f t="shared" si="12"/>
        <v>67</v>
      </c>
      <c r="H64" s="12">
        <f t="shared" si="12"/>
        <v>29.81</v>
      </c>
      <c r="I64" s="51">
        <f t="shared" si="2"/>
        <v>0.44490000000000002</v>
      </c>
      <c r="J64" s="51">
        <f t="shared" si="3"/>
        <v>0.44490000000000002</v>
      </c>
    </row>
    <row r="65" spans="1:12" s="24" customFormat="1" ht="31.5" x14ac:dyDescent="0.2">
      <c r="A65" s="16" t="s">
        <v>21</v>
      </c>
      <c r="B65" s="11" t="s">
        <v>171</v>
      </c>
      <c r="C65" s="25" t="s">
        <v>22</v>
      </c>
      <c r="D65" s="45">
        <v>67</v>
      </c>
      <c r="E65" s="45">
        <f>F65-D65</f>
        <v>0</v>
      </c>
      <c r="F65" s="44">
        <v>67</v>
      </c>
      <c r="G65" s="45">
        <v>67</v>
      </c>
      <c r="H65" s="45">
        <v>29.81</v>
      </c>
      <c r="I65" s="52">
        <f t="shared" si="2"/>
        <v>0.44490000000000002</v>
      </c>
      <c r="J65" s="52">
        <f t="shared" si="3"/>
        <v>0.44490000000000002</v>
      </c>
    </row>
    <row r="66" spans="1:12" s="24" customFormat="1" ht="47.25" x14ac:dyDescent="0.2">
      <c r="A66" s="15" t="s">
        <v>98</v>
      </c>
      <c r="B66" s="2" t="s">
        <v>80</v>
      </c>
      <c r="C66" s="2" t="s">
        <v>16</v>
      </c>
      <c r="D66" s="3">
        <f>D67+D103+D187</f>
        <v>370731.10000000003</v>
      </c>
      <c r="E66" s="3">
        <f>E67+E103+E187</f>
        <v>44794.63999999997</v>
      </c>
      <c r="F66" s="3">
        <f>F67+F103+F187</f>
        <v>415525.74000000005</v>
      </c>
      <c r="G66" s="3">
        <f>G67+G103+G187</f>
        <v>415525.74000000005</v>
      </c>
      <c r="H66" s="3">
        <f>H67+H103+H187</f>
        <v>373689.29</v>
      </c>
      <c r="I66" s="50">
        <f t="shared" si="2"/>
        <v>0.89929999999999999</v>
      </c>
      <c r="J66" s="50">
        <f t="shared" si="3"/>
        <v>0.89929999999999999</v>
      </c>
      <c r="L66" s="56">
        <f>G66-H66</f>
        <v>41836.45000000007</v>
      </c>
    </row>
    <row r="67" spans="1:12" s="24" customFormat="1" ht="31.5" x14ac:dyDescent="0.2">
      <c r="A67" s="16" t="s">
        <v>117</v>
      </c>
      <c r="B67" s="11" t="s">
        <v>175</v>
      </c>
      <c r="C67" s="11" t="s">
        <v>16</v>
      </c>
      <c r="D67" s="12">
        <f>D68+D75+D84+D89+D94</f>
        <v>100909.44000000002</v>
      </c>
      <c r="E67" s="12">
        <f>E68+E75+E84+E89+E94</f>
        <v>33559.279999999999</v>
      </c>
      <c r="F67" s="12">
        <f>F68+F75+F84+F89+F94</f>
        <v>134468.72</v>
      </c>
      <c r="G67" s="12">
        <f>G68+G75+G84+G89+G94</f>
        <v>134468.72</v>
      </c>
      <c r="H67" s="12">
        <f>H68+H75+H84+H89+H94</f>
        <v>123959.56</v>
      </c>
      <c r="I67" s="51">
        <f t="shared" si="2"/>
        <v>0.92179999999999995</v>
      </c>
      <c r="J67" s="51">
        <f t="shared" si="3"/>
        <v>0.92179999999999995</v>
      </c>
    </row>
    <row r="68" spans="1:12" s="24" customFormat="1" ht="31.5" x14ac:dyDescent="0.2">
      <c r="A68" s="16" t="s">
        <v>172</v>
      </c>
      <c r="B68" s="11" t="s">
        <v>176</v>
      </c>
      <c r="C68" s="11" t="s">
        <v>16</v>
      </c>
      <c r="D68" s="12">
        <f>D69+D73</f>
        <v>4000</v>
      </c>
      <c r="E68" s="12">
        <f>E69+E73</f>
        <v>9275.9</v>
      </c>
      <c r="F68" s="12">
        <f>F69+F73</f>
        <v>13275.9</v>
      </c>
      <c r="G68" s="12">
        <f>G69+G73</f>
        <v>13275.9</v>
      </c>
      <c r="H68" s="12">
        <f>H69+H73</f>
        <v>11364.66</v>
      </c>
      <c r="I68" s="51">
        <f t="shared" si="2"/>
        <v>0.85599999999999998</v>
      </c>
      <c r="J68" s="51">
        <f t="shared" si="3"/>
        <v>0.85599999999999998</v>
      </c>
    </row>
    <row r="69" spans="1:12" s="24" customFormat="1" ht="31.5" x14ac:dyDescent="0.2">
      <c r="A69" s="16" t="s">
        <v>28</v>
      </c>
      <c r="B69" s="11" t="s">
        <v>177</v>
      </c>
      <c r="C69" s="11" t="s">
        <v>16</v>
      </c>
      <c r="D69" s="12">
        <f>D70</f>
        <v>3000</v>
      </c>
      <c r="E69" s="12">
        <f t="shared" ref="E69:H73" si="13">E70</f>
        <v>400</v>
      </c>
      <c r="F69" s="12">
        <f t="shared" si="13"/>
        <v>3400</v>
      </c>
      <c r="G69" s="12">
        <f t="shared" si="13"/>
        <v>3400</v>
      </c>
      <c r="H69" s="12">
        <f t="shared" si="13"/>
        <v>2724.45</v>
      </c>
      <c r="I69" s="51">
        <f t="shared" si="2"/>
        <v>0.80130000000000001</v>
      </c>
      <c r="J69" s="51">
        <f t="shared" si="3"/>
        <v>0.80130000000000001</v>
      </c>
    </row>
    <row r="70" spans="1:12" s="24" customFormat="1" ht="31.5" x14ac:dyDescent="0.2">
      <c r="A70" s="16" t="s">
        <v>118</v>
      </c>
      <c r="B70" s="11" t="s">
        <v>177</v>
      </c>
      <c r="C70" s="11" t="s">
        <v>119</v>
      </c>
      <c r="D70" s="12">
        <f>D71</f>
        <v>3000</v>
      </c>
      <c r="E70" s="12">
        <f t="shared" si="13"/>
        <v>400</v>
      </c>
      <c r="F70" s="12">
        <f t="shared" si="13"/>
        <v>3400</v>
      </c>
      <c r="G70" s="12">
        <f t="shared" si="13"/>
        <v>3400</v>
      </c>
      <c r="H70" s="12">
        <f t="shared" si="13"/>
        <v>2724.45</v>
      </c>
      <c r="I70" s="51">
        <f t="shared" si="2"/>
        <v>0.80130000000000001</v>
      </c>
      <c r="J70" s="51">
        <f t="shared" si="3"/>
        <v>0.80130000000000001</v>
      </c>
    </row>
    <row r="71" spans="1:12" s="24" customFormat="1" ht="15.75" x14ac:dyDescent="0.2">
      <c r="A71" s="16" t="s">
        <v>120</v>
      </c>
      <c r="B71" s="11" t="s">
        <v>177</v>
      </c>
      <c r="C71" s="11" t="s">
        <v>121</v>
      </c>
      <c r="D71" s="12">
        <f>D72</f>
        <v>3000</v>
      </c>
      <c r="E71" s="12">
        <f t="shared" si="13"/>
        <v>400</v>
      </c>
      <c r="F71" s="12">
        <f t="shared" si="13"/>
        <v>3400</v>
      </c>
      <c r="G71" s="12">
        <f t="shared" si="13"/>
        <v>3400</v>
      </c>
      <c r="H71" s="12">
        <f t="shared" si="13"/>
        <v>2724.45</v>
      </c>
      <c r="I71" s="51">
        <f t="shared" si="2"/>
        <v>0.80130000000000001</v>
      </c>
      <c r="J71" s="51">
        <f t="shared" si="3"/>
        <v>0.80130000000000001</v>
      </c>
    </row>
    <row r="72" spans="1:12" s="24" customFormat="1" ht="15.75" x14ac:dyDescent="0.2">
      <c r="A72" s="16" t="s">
        <v>124</v>
      </c>
      <c r="B72" s="11" t="s">
        <v>177</v>
      </c>
      <c r="C72" s="11" t="s">
        <v>125</v>
      </c>
      <c r="D72" s="45">
        <v>3000</v>
      </c>
      <c r="E72" s="45">
        <f>F72-D72</f>
        <v>400</v>
      </c>
      <c r="F72" s="44">
        <v>3400</v>
      </c>
      <c r="G72" s="45">
        <v>3400</v>
      </c>
      <c r="H72" s="45">
        <v>2724.45</v>
      </c>
      <c r="I72" s="52">
        <f t="shared" si="2"/>
        <v>0.80130000000000001</v>
      </c>
      <c r="J72" s="52">
        <f t="shared" si="3"/>
        <v>0.80130000000000001</v>
      </c>
    </row>
    <row r="73" spans="1:12" s="24" customFormat="1" ht="15.75" x14ac:dyDescent="0.2">
      <c r="A73" s="16" t="s">
        <v>29</v>
      </c>
      <c r="B73" s="11" t="s">
        <v>403</v>
      </c>
      <c r="C73" s="11" t="s">
        <v>22</v>
      </c>
      <c r="D73" s="12">
        <f>D74</f>
        <v>1000</v>
      </c>
      <c r="E73" s="12">
        <f t="shared" si="13"/>
        <v>8875.9</v>
      </c>
      <c r="F73" s="12">
        <f t="shared" si="13"/>
        <v>9875.9</v>
      </c>
      <c r="G73" s="12">
        <f t="shared" si="13"/>
        <v>9875.9</v>
      </c>
      <c r="H73" s="12">
        <f t="shared" si="13"/>
        <v>8640.2099999999991</v>
      </c>
      <c r="I73" s="51">
        <f>ROUND(H73/F73,4)</f>
        <v>0.87490000000000001</v>
      </c>
      <c r="J73" s="51">
        <f>ROUND(H73/G73,4)</f>
        <v>0.87490000000000001</v>
      </c>
    </row>
    <row r="74" spans="1:12" s="24" customFormat="1" ht="31.5" x14ac:dyDescent="0.2">
      <c r="A74" s="16" t="s">
        <v>21</v>
      </c>
      <c r="B74" s="11" t="s">
        <v>403</v>
      </c>
      <c r="C74" s="11" t="s">
        <v>13</v>
      </c>
      <c r="D74" s="45">
        <v>1000</v>
      </c>
      <c r="E74" s="45">
        <f>F74-D74</f>
        <v>8875.9</v>
      </c>
      <c r="F74" s="44">
        <v>9875.9</v>
      </c>
      <c r="G74" s="45">
        <v>9875.9</v>
      </c>
      <c r="H74" s="45">
        <v>8640.2099999999991</v>
      </c>
      <c r="I74" s="52">
        <f>ROUND(H74/F74,4)</f>
        <v>0.87490000000000001</v>
      </c>
      <c r="J74" s="52">
        <f>ROUND(H74/G74,4)</f>
        <v>0.87490000000000001</v>
      </c>
    </row>
    <row r="75" spans="1:12" s="24" customFormat="1" ht="31.5" x14ac:dyDescent="0.2">
      <c r="A75" s="16" t="s">
        <v>173</v>
      </c>
      <c r="B75" s="11" t="s">
        <v>178</v>
      </c>
      <c r="C75" s="11" t="s">
        <v>16</v>
      </c>
      <c r="D75" s="12">
        <f>D76+D80</f>
        <v>82492.040000000008</v>
      </c>
      <c r="E75" s="12">
        <f>E76+E80</f>
        <v>23783.379999999997</v>
      </c>
      <c r="F75" s="12">
        <f>F76+F80</f>
        <v>106275.42</v>
      </c>
      <c r="G75" s="12">
        <f>G76+G80</f>
        <v>106275.42</v>
      </c>
      <c r="H75" s="12">
        <f>H76+H80</f>
        <v>101535.07999999999</v>
      </c>
      <c r="I75" s="51">
        <f t="shared" si="2"/>
        <v>0.95540000000000003</v>
      </c>
      <c r="J75" s="51">
        <f t="shared" si="3"/>
        <v>0.95540000000000003</v>
      </c>
    </row>
    <row r="76" spans="1:12" s="24" customFormat="1" ht="78.75" x14ac:dyDescent="0.2">
      <c r="A76" s="16" t="s">
        <v>174</v>
      </c>
      <c r="B76" s="11" t="s">
        <v>179</v>
      </c>
      <c r="C76" s="11" t="s">
        <v>16</v>
      </c>
      <c r="D76" s="12">
        <f>D77</f>
        <v>60394.7</v>
      </c>
      <c r="E76" s="12">
        <f t="shared" ref="E76:H78" si="14">E77</f>
        <v>11587.5</v>
      </c>
      <c r="F76" s="12">
        <f t="shared" si="14"/>
        <v>71982.2</v>
      </c>
      <c r="G76" s="12">
        <f t="shared" si="14"/>
        <v>71982.2</v>
      </c>
      <c r="H76" s="12">
        <f t="shared" si="14"/>
        <v>70469.899999999994</v>
      </c>
      <c r="I76" s="51">
        <f t="shared" si="2"/>
        <v>0.97899999999999998</v>
      </c>
      <c r="J76" s="51">
        <f t="shared" si="3"/>
        <v>0.97899999999999998</v>
      </c>
    </row>
    <row r="77" spans="1:12" s="24" customFormat="1" ht="31.5" x14ac:dyDescent="0.2">
      <c r="A77" s="16" t="s">
        <v>118</v>
      </c>
      <c r="B77" s="11" t="s">
        <v>179</v>
      </c>
      <c r="C77" s="11" t="s">
        <v>119</v>
      </c>
      <c r="D77" s="12">
        <f>D78</f>
        <v>60394.7</v>
      </c>
      <c r="E77" s="12">
        <f t="shared" si="14"/>
        <v>11587.5</v>
      </c>
      <c r="F77" s="12">
        <f t="shared" si="14"/>
        <v>71982.2</v>
      </c>
      <c r="G77" s="12">
        <f t="shared" si="14"/>
        <v>71982.2</v>
      </c>
      <c r="H77" s="12">
        <f t="shared" si="14"/>
        <v>70469.899999999994</v>
      </c>
      <c r="I77" s="51">
        <f t="shared" si="2"/>
        <v>0.97899999999999998</v>
      </c>
      <c r="J77" s="51">
        <f t="shared" si="3"/>
        <v>0.97899999999999998</v>
      </c>
    </row>
    <row r="78" spans="1:12" s="24" customFormat="1" ht="15.75" x14ac:dyDescent="0.2">
      <c r="A78" s="16" t="s">
        <v>120</v>
      </c>
      <c r="B78" s="11" t="s">
        <v>179</v>
      </c>
      <c r="C78" s="11" t="s">
        <v>121</v>
      </c>
      <c r="D78" s="12">
        <f>D79</f>
        <v>60394.7</v>
      </c>
      <c r="E78" s="12">
        <f t="shared" si="14"/>
        <v>11587.5</v>
      </c>
      <c r="F78" s="12">
        <f t="shared" si="14"/>
        <v>71982.2</v>
      </c>
      <c r="G78" s="12">
        <f t="shared" si="14"/>
        <v>71982.2</v>
      </c>
      <c r="H78" s="12">
        <f t="shared" si="14"/>
        <v>70469.899999999994</v>
      </c>
      <c r="I78" s="51">
        <f t="shared" si="2"/>
        <v>0.97899999999999998</v>
      </c>
      <c r="J78" s="51">
        <f t="shared" si="3"/>
        <v>0.97899999999999998</v>
      </c>
    </row>
    <row r="79" spans="1:12" s="24" customFormat="1" ht="47.25" x14ac:dyDescent="0.2">
      <c r="A79" s="16" t="s">
        <v>122</v>
      </c>
      <c r="B79" s="11" t="s">
        <v>179</v>
      </c>
      <c r="C79" s="11" t="s">
        <v>123</v>
      </c>
      <c r="D79" s="45">
        <v>60394.7</v>
      </c>
      <c r="E79" s="45">
        <f>F79-D79</f>
        <v>11587.5</v>
      </c>
      <c r="F79" s="44">
        <v>71982.2</v>
      </c>
      <c r="G79" s="45">
        <v>71982.2</v>
      </c>
      <c r="H79" s="45">
        <v>70469.899999999994</v>
      </c>
      <c r="I79" s="52">
        <f t="shared" si="2"/>
        <v>0.97899999999999998</v>
      </c>
      <c r="J79" s="52">
        <f t="shared" si="3"/>
        <v>0.97899999999999998</v>
      </c>
    </row>
    <row r="80" spans="1:12" s="24" customFormat="1" ht="31.5" x14ac:dyDescent="0.2">
      <c r="A80" s="16" t="s">
        <v>28</v>
      </c>
      <c r="B80" s="11" t="s">
        <v>180</v>
      </c>
      <c r="C80" s="11" t="s">
        <v>16</v>
      </c>
      <c r="D80" s="12">
        <f>D81</f>
        <v>22097.340000000004</v>
      </c>
      <c r="E80" s="12">
        <f t="shared" ref="E80:H82" si="15">E81</f>
        <v>12195.879999999997</v>
      </c>
      <c r="F80" s="12">
        <f t="shared" si="15"/>
        <v>34293.22</v>
      </c>
      <c r="G80" s="12">
        <f t="shared" si="15"/>
        <v>34293.22</v>
      </c>
      <c r="H80" s="12">
        <f t="shared" si="15"/>
        <v>31065.18</v>
      </c>
      <c r="I80" s="51">
        <f t="shared" si="2"/>
        <v>0.90590000000000004</v>
      </c>
      <c r="J80" s="51">
        <f t="shared" si="3"/>
        <v>0.90590000000000004</v>
      </c>
    </row>
    <row r="81" spans="1:10" s="24" customFormat="1" ht="31.5" x14ac:dyDescent="0.2">
      <c r="A81" s="16" t="s">
        <v>118</v>
      </c>
      <c r="B81" s="11" t="s">
        <v>180</v>
      </c>
      <c r="C81" s="11" t="s">
        <v>119</v>
      </c>
      <c r="D81" s="12">
        <f>D82</f>
        <v>22097.340000000004</v>
      </c>
      <c r="E81" s="12">
        <f t="shared" si="15"/>
        <v>12195.879999999997</v>
      </c>
      <c r="F81" s="12">
        <f t="shared" si="15"/>
        <v>34293.22</v>
      </c>
      <c r="G81" s="12">
        <f t="shared" si="15"/>
        <v>34293.22</v>
      </c>
      <c r="H81" s="12">
        <f t="shared" si="15"/>
        <v>31065.18</v>
      </c>
      <c r="I81" s="51">
        <f t="shared" si="2"/>
        <v>0.90590000000000004</v>
      </c>
      <c r="J81" s="51">
        <f t="shared" si="3"/>
        <v>0.90590000000000004</v>
      </c>
    </row>
    <row r="82" spans="1:10" s="24" customFormat="1" ht="15.75" x14ac:dyDescent="0.2">
      <c r="A82" s="16" t="s">
        <v>120</v>
      </c>
      <c r="B82" s="11" t="s">
        <v>180</v>
      </c>
      <c r="C82" s="11" t="s">
        <v>121</v>
      </c>
      <c r="D82" s="12">
        <f>D83</f>
        <v>22097.340000000004</v>
      </c>
      <c r="E82" s="12">
        <f t="shared" si="15"/>
        <v>12195.879999999997</v>
      </c>
      <c r="F82" s="12">
        <f t="shared" si="15"/>
        <v>34293.22</v>
      </c>
      <c r="G82" s="12">
        <f t="shared" si="15"/>
        <v>34293.22</v>
      </c>
      <c r="H82" s="12">
        <f t="shared" si="15"/>
        <v>31065.18</v>
      </c>
      <c r="I82" s="51">
        <f t="shared" si="2"/>
        <v>0.90590000000000004</v>
      </c>
      <c r="J82" s="51">
        <f t="shared" si="3"/>
        <v>0.90590000000000004</v>
      </c>
    </row>
    <row r="83" spans="1:10" s="24" customFormat="1" ht="47.25" x14ac:dyDescent="0.2">
      <c r="A83" s="16" t="s">
        <v>122</v>
      </c>
      <c r="B83" s="11" t="s">
        <v>180</v>
      </c>
      <c r="C83" s="11" t="s">
        <v>123</v>
      </c>
      <c r="D83" s="45">
        <v>22097.340000000004</v>
      </c>
      <c r="E83" s="45">
        <f>F83-D83</f>
        <v>12195.879999999997</v>
      </c>
      <c r="F83" s="44">
        <v>34293.22</v>
      </c>
      <c r="G83" s="45">
        <v>34293.22</v>
      </c>
      <c r="H83" s="45">
        <v>31065.18</v>
      </c>
      <c r="I83" s="52">
        <f t="shared" si="2"/>
        <v>0.90590000000000004</v>
      </c>
      <c r="J83" s="52">
        <f t="shared" si="3"/>
        <v>0.90590000000000004</v>
      </c>
    </row>
    <row r="84" spans="1:10" s="24" customFormat="1" ht="31.5" x14ac:dyDescent="0.2">
      <c r="A84" s="16" t="s">
        <v>126</v>
      </c>
      <c r="B84" s="11" t="s">
        <v>181</v>
      </c>
      <c r="C84" s="11" t="s">
        <v>16</v>
      </c>
      <c r="D84" s="12">
        <f>D85</f>
        <v>750</v>
      </c>
      <c r="E84" s="12">
        <f t="shared" ref="E84:H87" si="16">E85</f>
        <v>857.8</v>
      </c>
      <c r="F84" s="12">
        <f t="shared" si="16"/>
        <v>1607.8</v>
      </c>
      <c r="G84" s="12">
        <f t="shared" si="16"/>
        <v>1607.8</v>
      </c>
      <c r="H84" s="12">
        <f t="shared" si="16"/>
        <v>1528.08</v>
      </c>
      <c r="I84" s="51">
        <f t="shared" si="2"/>
        <v>0.95040000000000002</v>
      </c>
      <c r="J84" s="51">
        <f t="shared" si="3"/>
        <v>0.95040000000000002</v>
      </c>
    </row>
    <row r="85" spans="1:10" s="24" customFormat="1" ht="31.5" x14ac:dyDescent="0.2">
      <c r="A85" s="16" t="s">
        <v>28</v>
      </c>
      <c r="B85" s="11" t="s">
        <v>182</v>
      </c>
      <c r="C85" s="11" t="s">
        <v>16</v>
      </c>
      <c r="D85" s="12">
        <f>D86</f>
        <v>750</v>
      </c>
      <c r="E85" s="12">
        <f t="shared" si="16"/>
        <v>857.8</v>
      </c>
      <c r="F85" s="12">
        <f t="shared" si="16"/>
        <v>1607.8</v>
      </c>
      <c r="G85" s="12">
        <f t="shared" si="16"/>
        <v>1607.8</v>
      </c>
      <c r="H85" s="12">
        <f t="shared" si="16"/>
        <v>1528.08</v>
      </c>
      <c r="I85" s="51">
        <f t="shared" si="2"/>
        <v>0.95040000000000002</v>
      </c>
      <c r="J85" s="51">
        <f t="shared" si="3"/>
        <v>0.95040000000000002</v>
      </c>
    </row>
    <row r="86" spans="1:10" s="24" customFormat="1" ht="31.5" x14ac:dyDescent="0.2">
      <c r="A86" s="16" t="s">
        <v>118</v>
      </c>
      <c r="B86" s="11" t="s">
        <v>182</v>
      </c>
      <c r="C86" s="11" t="s">
        <v>119</v>
      </c>
      <c r="D86" s="12">
        <f>D87</f>
        <v>750</v>
      </c>
      <c r="E86" s="12">
        <f t="shared" si="16"/>
        <v>857.8</v>
      </c>
      <c r="F86" s="12">
        <f t="shared" si="16"/>
        <v>1607.8</v>
      </c>
      <c r="G86" s="12">
        <f t="shared" si="16"/>
        <v>1607.8</v>
      </c>
      <c r="H86" s="12">
        <f t="shared" si="16"/>
        <v>1528.08</v>
      </c>
      <c r="I86" s="51">
        <f t="shared" si="2"/>
        <v>0.95040000000000002</v>
      </c>
      <c r="J86" s="51">
        <f t="shared" si="3"/>
        <v>0.95040000000000002</v>
      </c>
    </row>
    <row r="87" spans="1:10" s="24" customFormat="1" ht="15.75" x14ac:dyDescent="0.2">
      <c r="A87" s="16" t="s">
        <v>120</v>
      </c>
      <c r="B87" s="11" t="s">
        <v>182</v>
      </c>
      <c r="C87" s="11" t="s">
        <v>121</v>
      </c>
      <c r="D87" s="12">
        <f>D88</f>
        <v>750</v>
      </c>
      <c r="E87" s="12">
        <f t="shared" si="16"/>
        <v>857.8</v>
      </c>
      <c r="F87" s="12">
        <f t="shared" si="16"/>
        <v>1607.8</v>
      </c>
      <c r="G87" s="12">
        <f t="shared" si="16"/>
        <v>1607.8</v>
      </c>
      <c r="H87" s="12">
        <f t="shared" si="16"/>
        <v>1528.08</v>
      </c>
      <c r="I87" s="51">
        <f t="shared" si="2"/>
        <v>0.95040000000000002</v>
      </c>
      <c r="J87" s="51">
        <f t="shared" si="3"/>
        <v>0.95040000000000002</v>
      </c>
    </row>
    <row r="88" spans="1:10" s="24" customFormat="1" ht="15.75" x14ac:dyDescent="0.2">
      <c r="A88" s="16" t="s">
        <v>124</v>
      </c>
      <c r="B88" s="11" t="s">
        <v>182</v>
      </c>
      <c r="C88" s="11" t="s">
        <v>125</v>
      </c>
      <c r="D88" s="45">
        <v>750</v>
      </c>
      <c r="E88" s="45">
        <f>F88-D88</f>
        <v>857.8</v>
      </c>
      <c r="F88" s="44">
        <v>1607.8</v>
      </c>
      <c r="G88" s="45">
        <v>1607.8</v>
      </c>
      <c r="H88" s="45">
        <v>1528.08</v>
      </c>
      <c r="I88" s="52">
        <f t="shared" si="2"/>
        <v>0.95040000000000002</v>
      </c>
      <c r="J88" s="52">
        <f t="shared" si="3"/>
        <v>0.95040000000000002</v>
      </c>
    </row>
    <row r="89" spans="1:10" s="24" customFormat="1" ht="31.5" x14ac:dyDescent="0.2">
      <c r="A89" s="16" t="s">
        <v>127</v>
      </c>
      <c r="B89" s="11" t="s">
        <v>183</v>
      </c>
      <c r="C89" s="11" t="s">
        <v>16</v>
      </c>
      <c r="D89" s="12">
        <f>D90</f>
        <v>5546.8</v>
      </c>
      <c r="E89" s="12">
        <f t="shared" ref="E89:H92" si="17">E90</f>
        <v>-357.80000000000018</v>
      </c>
      <c r="F89" s="12">
        <f t="shared" si="17"/>
        <v>5189</v>
      </c>
      <c r="G89" s="12">
        <f t="shared" si="17"/>
        <v>5189</v>
      </c>
      <c r="H89" s="12">
        <f t="shared" si="17"/>
        <v>3205.19</v>
      </c>
      <c r="I89" s="51">
        <f t="shared" ref="I89:I158" si="18">ROUND(H89/F89,4)</f>
        <v>0.61770000000000003</v>
      </c>
      <c r="J89" s="51">
        <f t="shared" ref="J89:J158" si="19">ROUND(H89/G89,4)</f>
        <v>0.61770000000000003</v>
      </c>
    </row>
    <row r="90" spans="1:10" s="24" customFormat="1" ht="31.5" x14ac:dyDescent="0.2">
      <c r="A90" s="16" t="s">
        <v>28</v>
      </c>
      <c r="B90" s="11" t="s">
        <v>184</v>
      </c>
      <c r="C90" s="11" t="s">
        <v>16</v>
      </c>
      <c r="D90" s="12">
        <f>D91</f>
        <v>5546.8</v>
      </c>
      <c r="E90" s="12">
        <f t="shared" si="17"/>
        <v>-357.80000000000018</v>
      </c>
      <c r="F90" s="12">
        <f t="shared" si="17"/>
        <v>5189</v>
      </c>
      <c r="G90" s="12">
        <f t="shared" si="17"/>
        <v>5189</v>
      </c>
      <c r="H90" s="12">
        <f t="shared" si="17"/>
        <v>3205.19</v>
      </c>
      <c r="I90" s="51">
        <f t="shared" si="18"/>
        <v>0.61770000000000003</v>
      </c>
      <c r="J90" s="51">
        <f t="shared" si="19"/>
        <v>0.61770000000000003</v>
      </c>
    </row>
    <row r="91" spans="1:10" s="24" customFormat="1" ht="31.5" x14ac:dyDescent="0.2">
      <c r="A91" s="16" t="s">
        <v>118</v>
      </c>
      <c r="B91" s="11" t="s">
        <v>184</v>
      </c>
      <c r="C91" s="11" t="s">
        <v>119</v>
      </c>
      <c r="D91" s="12">
        <f>D92</f>
        <v>5546.8</v>
      </c>
      <c r="E91" s="12">
        <f t="shared" si="17"/>
        <v>-357.80000000000018</v>
      </c>
      <c r="F91" s="12">
        <f t="shared" si="17"/>
        <v>5189</v>
      </c>
      <c r="G91" s="12">
        <f t="shared" si="17"/>
        <v>5189</v>
      </c>
      <c r="H91" s="12">
        <f t="shared" si="17"/>
        <v>3205.19</v>
      </c>
      <c r="I91" s="51">
        <f t="shared" si="18"/>
        <v>0.61770000000000003</v>
      </c>
      <c r="J91" s="51">
        <f t="shared" si="19"/>
        <v>0.61770000000000003</v>
      </c>
    </row>
    <row r="92" spans="1:10" s="24" customFormat="1" ht="15.75" x14ac:dyDescent="0.2">
      <c r="A92" s="16" t="s">
        <v>120</v>
      </c>
      <c r="B92" s="11" t="s">
        <v>184</v>
      </c>
      <c r="C92" s="11" t="s">
        <v>121</v>
      </c>
      <c r="D92" s="12">
        <f>D93</f>
        <v>5546.8</v>
      </c>
      <c r="E92" s="12">
        <f t="shared" si="17"/>
        <v>-357.80000000000018</v>
      </c>
      <c r="F92" s="12">
        <f t="shared" si="17"/>
        <v>5189</v>
      </c>
      <c r="G92" s="12">
        <f t="shared" si="17"/>
        <v>5189</v>
      </c>
      <c r="H92" s="12">
        <f t="shared" si="17"/>
        <v>3205.19</v>
      </c>
      <c r="I92" s="51">
        <f t="shared" si="18"/>
        <v>0.61770000000000003</v>
      </c>
      <c r="J92" s="51">
        <f t="shared" si="19"/>
        <v>0.61770000000000003</v>
      </c>
    </row>
    <row r="93" spans="1:10" s="24" customFormat="1" ht="15.75" x14ac:dyDescent="0.2">
      <c r="A93" s="16" t="s">
        <v>124</v>
      </c>
      <c r="B93" s="11" t="s">
        <v>184</v>
      </c>
      <c r="C93" s="11" t="s">
        <v>125</v>
      </c>
      <c r="D93" s="45">
        <v>5546.8</v>
      </c>
      <c r="E93" s="45">
        <f>F93-D93</f>
        <v>-357.80000000000018</v>
      </c>
      <c r="F93" s="44">
        <v>5189</v>
      </c>
      <c r="G93" s="45">
        <v>5189</v>
      </c>
      <c r="H93" s="45">
        <v>3205.19</v>
      </c>
      <c r="I93" s="52">
        <f t="shared" si="18"/>
        <v>0.61770000000000003</v>
      </c>
      <c r="J93" s="52">
        <f t="shared" si="19"/>
        <v>0.61770000000000003</v>
      </c>
    </row>
    <row r="94" spans="1:10" s="24" customFormat="1" ht="31.5" x14ac:dyDescent="0.2">
      <c r="A94" s="16" t="s">
        <v>185</v>
      </c>
      <c r="B94" s="11" t="s">
        <v>187</v>
      </c>
      <c r="C94" s="11" t="s">
        <v>16</v>
      </c>
      <c r="D94" s="13">
        <f>D95+D99</f>
        <v>8120.6</v>
      </c>
      <c r="E94" s="13">
        <f>E95+E99</f>
        <v>0</v>
      </c>
      <c r="F94" s="13">
        <f>F95+F99</f>
        <v>8120.6</v>
      </c>
      <c r="G94" s="13">
        <f>G95+G99</f>
        <v>8120.6</v>
      </c>
      <c r="H94" s="13">
        <f>H95+H99</f>
        <v>6326.55</v>
      </c>
      <c r="I94" s="51">
        <f t="shared" si="18"/>
        <v>0.77910000000000001</v>
      </c>
      <c r="J94" s="51">
        <f t="shared" si="19"/>
        <v>0.77910000000000001</v>
      </c>
    </row>
    <row r="95" spans="1:10" s="24" customFormat="1" ht="110.25" x14ac:dyDescent="0.2">
      <c r="A95" s="16" t="s">
        <v>186</v>
      </c>
      <c r="B95" s="11" t="s">
        <v>188</v>
      </c>
      <c r="C95" s="11" t="s">
        <v>16</v>
      </c>
      <c r="D95" s="12">
        <f>D96</f>
        <v>3858.3</v>
      </c>
      <c r="E95" s="12">
        <f t="shared" ref="E95:H97" si="20">E96</f>
        <v>0</v>
      </c>
      <c r="F95" s="12">
        <f t="shared" si="20"/>
        <v>3858.3</v>
      </c>
      <c r="G95" s="12">
        <f t="shared" si="20"/>
        <v>3858.3</v>
      </c>
      <c r="H95" s="12">
        <f t="shared" si="20"/>
        <v>2975.86</v>
      </c>
      <c r="I95" s="51">
        <f t="shared" si="18"/>
        <v>0.77129999999999999</v>
      </c>
      <c r="J95" s="51">
        <f t="shared" si="19"/>
        <v>0.77129999999999999</v>
      </c>
    </row>
    <row r="96" spans="1:10" ht="31.5" x14ac:dyDescent="0.2">
      <c r="A96" s="16" t="s">
        <v>118</v>
      </c>
      <c r="B96" s="11" t="s">
        <v>188</v>
      </c>
      <c r="C96" s="11" t="s">
        <v>119</v>
      </c>
      <c r="D96" s="12">
        <f>D97</f>
        <v>3858.3</v>
      </c>
      <c r="E96" s="12">
        <f t="shared" si="20"/>
        <v>0</v>
      </c>
      <c r="F96" s="12">
        <f t="shared" si="20"/>
        <v>3858.3</v>
      </c>
      <c r="G96" s="12">
        <f t="shared" si="20"/>
        <v>3858.3</v>
      </c>
      <c r="H96" s="12">
        <f t="shared" si="20"/>
        <v>2975.86</v>
      </c>
      <c r="I96" s="51">
        <f t="shared" si="18"/>
        <v>0.77129999999999999</v>
      </c>
      <c r="J96" s="51">
        <f t="shared" si="19"/>
        <v>0.77129999999999999</v>
      </c>
    </row>
    <row r="97" spans="1:10" ht="15.75" x14ac:dyDescent="0.2">
      <c r="A97" s="16" t="s">
        <v>120</v>
      </c>
      <c r="B97" s="11" t="s">
        <v>188</v>
      </c>
      <c r="C97" s="11" t="s">
        <v>121</v>
      </c>
      <c r="D97" s="12">
        <f>D98</f>
        <v>3858.3</v>
      </c>
      <c r="E97" s="12">
        <f t="shared" si="20"/>
        <v>0</v>
      </c>
      <c r="F97" s="12">
        <f t="shared" si="20"/>
        <v>3858.3</v>
      </c>
      <c r="G97" s="12">
        <f t="shared" si="20"/>
        <v>3858.3</v>
      </c>
      <c r="H97" s="12">
        <f t="shared" si="20"/>
        <v>2975.86</v>
      </c>
      <c r="I97" s="51">
        <f t="shared" si="18"/>
        <v>0.77129999999999999</v>
      </c>
      <c r="J97" s="51">
        <f t="shared" si="19"/>
        <v>0.77129999999999999</v>
      </c>
    </row>
    <row r="98" spans="1:10" ht="15.75" x14ac:dyDescent="0.2">
      <c r="A98" s="16" t="s">
        <v>124</v>
      </c>
      <c r="B98" s="11" t="s">
        <v>188</v>
      </c>
      <c r="C98" s="11" t="s">
        <v>125</v>
      </c>
      <c r="D98" s="44">
        <v>3858.3</v>
      </c>
      <c r="E98" s="45">
        <f>F98-D98</f>
        <v>0</v>
      </c>
      <c r="F98" s="44">
        <v>3858.3</v>
      </c>
      <c r="G98" s="44">
        <v>3858.3</v>
      </c>
      <c r="H98" s="44">
        <v>2975.86</v>
      </c>
      <c r="I98" s="52">
        <f t="shared" si="18"/>
        <v>0.77129999999999999</v>
      </c>
      <c r="J98" s="52">
        <f t="shared" si="19"/>
        <v>0.77129999999999999</v>
      </c>
    </row>
    <row r="99" spans="1:10" s="24" customFormat="1" ht="63" x14ac:dyDescent="0.2">
      <c r="A99" s="16" t="s">
        <v>129</v>
      </c>
      <c r="B99" s="11" t="s">
        <v>189</v>
      </c>
      <c r="C99" s="11" t="s">
        <v>16</v>
      </c>
      <c r="D99" s="13">
        <f>D100</f>
        <v>4262.3</v>
      </c>
      <c r="E99" s="13">
        <f t="shared" ref="E99:H101" si="21">E100</f>
        <v>0</v>
      </c>
      <c r="F99" s="13">
        <f t="shared" si="21"/>
        <v>4262.3</v>
      </c>
      <c r="G99" s="13">
        <f t="shared" si="21"/>
        <v>4262.3</v>
      </c>
      <c r="H99" s="13">
        <f t="shared" si="21"/>
        <v>3350.69</v>
      </c>
      <c r="I99" s="51">
        <f t="shared" si="18"/>
        <v>0.78610000000000002</v>
      </c>
      <c r="J99" s="51">
        <f t="shared" si="19"/>
        <v>0.78610000000000002</v>
      </c>
    </row>
    <row r="100" spans="1:10" s="24" customFormat="1" ht="31.5" x14ac:dyDescent="0.2">
      <c r="A100" s="16" t="s">
        <v>118</v>
      </c>
      <c r="B100" s="11" t="s">
        <v>189</v>
      </c>
      <c r="C100" s="11" t="s">
        <v>119</v>
      </c>
      <c r="D100" s="12">
        <f>D101</f>
        <v>4262.3</v>
      </c>
      <c r="E100" s="12">
        <f t="shared" si="21"/>
        <v>0</v>
      </c>
      <c r="F100" s="12">
        <f t="shared" si="21"/>
        <v>4262.3</v>
      </c>
      <c r="G100" s="12">
        <f t="shared" si="21"/>
        <v>4262.3</v>
      </c>
      <c r="H100" s="12">
        <f t="shared" si="21"/>
        <v>3350.69</v>
      </c>
      <c r="I100" s="51">
        <f t="shared" si="18"/>
        <v>0.78610000000000002</v>
      </c>
      <c r="J100" s="51">
        <f t="shared" si="19"/>
        <v>0.78610000000000002</v>
      </c>
    </row>
    <row r="101" spans="1:10" s="24" customFormat="1" ht="15.75" x14ac:dyDescent="0.2">
      <c r="A101" s="16" t="s">
        <v>120</v>
      </c>
      <c r="B101" s="11" t="s">
        <v>189</v>
      </c>
      <c r="C101" s="11" t="s">
        <v>121</v>
      </c>
      <c r="D101" s="12">
        <f>D102</f>
        <v>4262.3</v>
      </c>
      <c r="E101" s="12">
        <f t="shared" si="21"/>
        <v>0</v>
      </c>
      <c r="F101" s="12">
        <f t="shared" si="21"/>
        <v>4262.3</v>
      </c>
      <c r="G101" s="12">
        <f t="shared" si="21"/>
        <v>4262.3</v>
      </c>
      <c r="H101" s="12">
        <f t="shared" si="21"/>
        <v>3350.69</v>
      </c>
      <c r="I101" s="51">
        <f t="shared" si="18"/>
        <v>0.78610000000000002</v>
      </c>
      <c r="J101" s="51">
        <f t="shared" si="19"/>
        <v>0.78610000000000002</v>
      </c>
    </row>
    <row r="102" spans="1:10" s="24" customFormat="1" ht="15.75" x14ac:dyDescent="0.2">
      <c r="A102" s="16" t="s">
        <v>124</v>
      </c>
      <c r="B102" s="11" t="s">
        <v>189</v>
      </c>
      <c r="C102" s="11" t="s">
        <v>125</v>
      </c>
      <c r="D102" s="44">
        <v>4262.3</v>
      </c>
      <c r="E102" s="45">
        <f>F102-D102</f>
        <v>0</v>
      </c>
      <c r="F102" s="44">
        <v>4262.3</v>
      </c>
      <c r="G102" s="44">
        <v>4262.3</v>
      </c>
      <c r="H102" s="44">
        <v>3350.69</v>
      </c>
      <c r="I102" s="52">
        <f t="shared" si="18"/>
        <v>0.78610000000000002</v>
      </c>
      <c r="J102" s="52">
        <f t="shared" si="19"/>
        <v>0.78610000000000002</v>
      </c>
    </row>
    <row r="103" spans="1:10" s="24" customFormat="1" ht="31.5" x14ac:dyDescent="0.2">
      <c r="A103" s="16" t="s">
        <v>190</v>
      </c>
      <c r="B103" s="11" t="s">
        <v>82</v>
      </c>
      <c r="C103" s="11" t="s">
        <v>16</v>
      </c>
      <c r="D103" s="12">
        <f>D104+D115+D124+D129+D134+D137+D140+D143+D148+D153+D164+D169</f>
        <v>264852.86000000004</v>
      </c>
      <c r="E103" s="12">
        <f>E104+E115+E124+E129+E134+E137+E140+E143+E148+E153+E164+E169</f>
        <v>11395.579999999976</v>
      </c>
      <c r="F103" s="12">
        <f>F104+F115+F124+F129+F134+F137+F140+F143+F148+F153+F164+F169</f>
        <v>276248.44</v>
      </c>
      <c r="G103" s="12">
        <f>G104+G115+G124+G129+G134+G137+G140+G143+G148+G153+G164+G169</f>
        <v>276248.44000000006</v>
      </c>
      <c r="H103" s="12">
        <f>H104+H115+H124+H129+H134+H137+H140+H143+H148+H153+H164+H169</f>
        <v>246396.76</v>
      </c>
      <c r="I103" s="51">
        <f t="shared" si="18"/>
        <v>0.89190000000000003</v>
      </c>
      <c r="J103" s="51">
        <f t="shared" si="19"/>
        <v>0.89190000000000003</v>
      </c>
    </row>
    <row r="104" spans="1:10" s="24" customFormat="1" ht="31.5" x14ac:dyDescent="0.2">
      <c r="A104" s="16" t="s">
        <v>194</v>
      </c>
      <c r="B104" s="11" t="s">
        <v>151</v>
      </c>
      <c r="C104" s="11" t="s">
        <v>16</v>
      </c>
      <c r="D104" s="12">
        <f>D105+D109+D111+D113</f>
        <v>21062.48</v>
      </c>
      <c r="E104" s="12">
        <f>E105+E109+E111+E113</f>
        <v>-7076.1900000000005</v>
      </c>
      <c r="F104" s="12">
        <f>F105+F109+F111+F113</f>
        <v>13986.289999999999</v>
      </c>
      <c r="G104" s="12">
        <f>G105+G109+G111+G113</f>
        <v>13986.289999999999</v>
      </c>
      <c r="H104" s="12">
        <f>H105+H109+H111+H113</f>
        <v>12391.539999999999</v>
      </c>
      <c r="I104" s="51">
        <f t="shared" si="18"/>
        <v>0.88600000000000001</v>
      </c>
      <c r="J104" s="51">
        <f t="shared" si="19"/>
        <v>0.88600000000000001</v>
      </c>
    </row>
    <row r="105" spans="1:10" s="24" customFormat="1" ht="31.5" x14ac:dyDescent="0.2">
      <c r="A105" s="16" t="s">
        <v>28</v>
      </c>
      <c r="B105" s="11" t="s">
        <v>200</v>
      </c>
      <c r="C105" s="11" t="s">
        <v>16</v>
      </c>
      <c r="D105" s="12">
        <f>D106</f>
        <v>7200</v>
      </c>
      <c r="E105" s="12">
        <f t="shared" ref="E105:H107" si="22">E106</f>
        <v>-3026.9300000000003</v>
      </c>
      <c r="F105" s="12">
        <f t="shared" si="22"/>
        <v>4173.07</v>
      </c>
      <c r="G105" s="12">
        <f t="shared" si="22"/>
        <v>4173.07</v>
      </c>
      <c r="H105" s="12">
        <f t="shared" si="22"/>
        <v>3325.49</v>
      </c>
      <c r="I105" s="51">
        <f t="shared" si="18"/>
        <v>0.79690000000000005</v>
      </c>
      <c r="J105" s="51">
        <f t="shared" si="19"/>
        <v>0.79690000000000005</v>
      </c>
    </row>
    <row r="106" spans="1:10" s="24" customFormat="1" ht="31.5" x14ac:dyDescent="0.2">
      <c r="A106" s="16" t="s">
        <v>118</v>
      </c>
      <c r="B106" s="11" t="s">
        <v>200</v>
      </c>
      <c r="C106" s="11" t="s">
        <v>119</v>
      </c>
      <c r="D106" s="12">
        <f>D107</f>
        <v>7200</v>
      </c>
      <c r="E106" s="12">
        <f t="shared" si="22"/>
        <v>-3026.9300000000003</v>
      </c>
      <c r="F106" s="12">
        <f t="shared" si="22"/>
        <v>4173.07</v>
      </c>
      <c r="G106" s="12">
        <f t="shared" si="22"/>
        <v>4173.07</v>
      </c>
      <c r="H106" s="12">
        <f t="shared" si="22"/>
        <v>3325.49</v>
      </c>
      <c r="I106" s="51">
        <f t="shared" si="18"/>
        <v>0.79690000000000005</v>
      </c>
      <c r="J106" s="51">
        <f t="shared" si="19"/>
        <v>0.79690000000000005</v>
      </c>
    </row>
    <row r="107" spans="1:10" ht="15.75" x14ac:dyDescent="0.2">
      <c r="A107" s="16" t="s">
        <v>120</v>
      </c>
      <c r="B107" s="11" t="s">
        <v>200</v>
      </c>
      <c r="C107" s="11" t="s">
        <v>121</v>
      </c>
      <c r="D107" s="12">
        <f>D108</f>
        <v>7200</v>
      </c>
      <c r="E107" s="12">
        <f t="shared" si="22"/>
        <v>-3026.9300000000003</v>
      </c>
      <c r="F107" s="12">
        <f t="shared" si="22"/>
        <v>4173.07</v>
      </c>
      <c r="G107" s="12">
        <f t="shared" si="22"/>
        <v>4173.07</v>
      </c>
      <c r="H107" s="12">
        <f t="shared" si="22"/>
        <v>3325.49</v>
      </c>
      <c r="I107" s="51">
        <f t="shared" si="18"/>
        <v>0.79690000000000005</v>
      </c>
      <c r="J107" s="51">
        <f t="shared" si="19"/>
        <v>0.79690000000000005</v>
      </c>
    </row>
    <row r="108" spans="1:10" ht="15.75" x14ac:dyDescent="0.2">
      <c r="A108" s="16" t="s">
        <v>124</v>
      </c>
      <c r="B108" s="11" t="s">
        <v>200</v>
      </c>
      <c r="C108" s="11" t="s">
        <v>125</v>
      </c>
      <c r="D108" s="44">
        <v>7200</v>
      </c>
      <c r="E108" s="45">
        <f>F108-D108</f>
        <v>-3026.9300000000003</v>
      </c>
      <c r="F108" s="44">
        <v>4173.07</v>
      </c>
      <c r="G108" s="44">
        <v>4173.07</v>
      </c>
      <c r="H108" s="44">
        <v>3325.49</v>
      </c>
      <c r="I108" s="52">
        <f t="shared" si="18"/>
        <v>0.79690000000000005</v>
      </c>
      <c r="J108" s="52">
        <f t="shared" si="19"/>
        <v>0.79690000000000005</v>
      </c>
    </row>
    <row r="109" spans="1:10" ht="15.75" x14ac:dyDescent="0.2">
      <c r="A109" s="16" t="s">
        <v>29</v>
      </c>
      <c r="B109" s="11" t="s">
        <v>332</v>
      </c>
      <c r="C109" s="11" t="s">
        <v>16</v>
      </c>
      <c r="D109" s="12">
        <f>D110</f>
        <v>13862.48</v>
      </c>
      <c r="E109" s="12">
        <f t="shared" ref="E109:H113" si="23">E110</f>
        <v>-13666.34</v>
      </c>
      <c r="F109" s="12">
        <f t="shared" si="23"/>
        <v>196.13999999999942</v>
      </c>
      <c r="G109" s="12">
        <f t="shared" si="23"/>
        <v>196.13999999999942</v>
      </c>
      <c r="H109" s="12">
        <f t="shared" si="23"/>
        <v>196.13999999999942</v>
      </c>
      <c r="I109" s="51">
        <f t="shared" si="18"/>
        <v>1</v>
      </c>
      <c r="J109" s="51">
        <f t="shared" si="19"/>
        <v>1</v>
      </c>
    </row>
    <row r="110" spans="1:10" ht="31.5" x14ac:dyDescent="0.2">
      <c r="A110" s="16" t="s">
        <v>21</v>
      </c>
      <c r="B110" s="11" t="s">
        <v>332</v>
      </c>
      <c r="C110" s="11" t="s">
        <v>22</v>
      </c>
      <c r="D110" s="44">
        <v>13862.48</v>
      </c>
      <c r="E110" s="45">
        <f>F110-D110</f>
        <v>-13666.34</v>
      </c>
      <c r="F110" s="44">
        <v>196.13999999999942</v>
      </c>
      <c r="G110" s="44">
        <v>196.13999999999942</v>
      </c>
      <c r="H110" s="44">
        <v>196.13999999999942</v>
      </c>
      <c r="I110" s="52">
        <f t="shared" si="18"/>
        <v>1</v>
      </c>
      <c r="J110" s="52">
        <f t="shared" si="19"/>
        <v>1</v>
      </c>
    </row>
    <row r="111" spans="1:10" ht="15.75" x14ac:dyDescent="0.2">
      <c r="A111" s="16" t="s">
        <v>404</v>
      </c>
      <c r="B111" s="11" t="s">
        <v>405</v>
      </c>
      <c r="C111" s="11" t="s">
        <v>16</v>
      </c>
      <c r="D111" s="12">
        <f>D112</f>
        <v>0</v>
      </c>
      <c r="E111" s="12">
        <f t="shared" si="23"/>
        <v>9520.9</v>
      </c>
      <c r="F111" s="12">
        <f t="shared" si="23"/>
        <v>9520.9</v>
      </c>
      <c r="G111" s="12">
        <f t="shared" si="23"/>
        <v>9520.9</v>
      </c>
      <c r="H111" s="12">
        <f t="shared" si="23"/>
        <v>8781.2099999999991</v>
      </c>
      <c r="I111" s="51">
        <f t="shared" si="18"/>
        <v>0.92230000000000001</v>
      </c>
      <c r="J111" s="51">
        <f t="shared" si="19"/>
        <v>0.92230000000000001</v>
      </c>
    </row>
    <row r="112" spans="1:10" ht="31.5" x14ac:dyDescent="0.2">
      <c r="A112" s="16" t="s">
        <v>21</v>
      </c>
      <c r="B112" s="11" t="s">
        <v>405</v>
      </c>
      <c r="C112" s="11" t="s">
        <v>22</v>
      </c>
      <c r="D112" s="44">
        <v>0</v>
      </c>
      <c r="E112" s="45">
        <f>F112-D112</f>
        <v>9520.9</v>
      </c>
      <c r="F112" s="44">
        <v>9520.9</v>
      </c>
      <c r="G112" s="44">
        <v>9520.9</v>
      </c>
      <c r="H112" s="44">
        <v>8781.2099999999991</v>
      </c>
      <c r="I112" s="52">
        <f t="shared" si="18"/>
        <v>0.92230000000000001</v>
      </c>
      <c r="J112" s="52">
        <f t="shared" si="19"/>
        <v>0.92230000000000001</v>
      </c>
    </row>
    <row r="113" spans="1:10" ht="15.75" x14ac:dyDescent="0.2">
      <c r="A113" s="16" t="s">
        <v>406</v>
      </c>
      <c r="B113" s="11" t="s">
        <v>407</v>
      </c>
      <c r="C113" s="11" t="s">
        <v>16</v>
      </c>
      <c r="D113" s="12">
        <f>D114</f>
        <v>0</v>
      </c>
      <c r="E113" s="12">
        <f t="shared" si="23"/>
        <v>96.18</v>
      </c>
      <c r="F113" s="12">
        <f t="shared" si="23"/>
        <v>96.18</v>
      </c>
      <c r="G113" s="12">
        <f t="shared" si="23"/>
        <v>96.18</v>
      </c>
      <c r="H113" s="12">
        <f t="shared" si="23"/>
        <v>88.7</v>
      </c>
      <c r="I113" s="51">
        <f>ROUND(H113/F113,4)</f>
        <v>0.92220000000000002</v>
      </c>
      <c r="J113" s="51">
        <f>ROUND(H113/G113,4)</f>
        <v>0.92220000000000002</v>
      </c>
    </row>
    <row r="114" spans="1:10" ht="31.5" x14ac:dyDescent="0.2">
      <c r="A114" s="16" t="s">
        <v>21</v>
      </c>
      <c r="B114" s="11" t="s">
        <v>407</v>
      </c>
      <c r="C114" s="11" t="s">
        <v>22</v>
      </c>
      <c r="D114" s="44">
        <v>0</v>
      </c>
      <c r="E114" s="45">
        <f>F114-D114</f>
        <v>96.18</v>
      </c>
      <c r="F114" s="44">
        <v>96.18</v>
      </c>
      <c r="G114" s="44">
        <v>96.18</v>
      </c>
      <c r="H114" s="44">
        <v>88.7</v>
      </c>
      <c r="I114" s="52">
        <f>ROUND(H114/F114,4)</f>
        <v>0.92220000000000002</v>
      </c>
      <c r="J114" s="52">
        <f>ROUND(H114/G114,4)</f>
        <v>0.92220000000000002</v>
      </c>
    </row>
    <row r="115" spans="1:10" ht="31.5" x14ac:dyDescent="0.2">
      <c r="A115" s="16" t="s">
        <v>195</v>
      </c>
      <c r="B115" s="11" t="s">
        <v>201</v>
      </c>
      <c r="C115" s="11" t="s">
        <v>16</v>
      </c>
      <c r="D115" s="12">
        <f>D116+D120</f>
        <v>199103.72</v>
      </c>
      <c r="E115" s="12">
        <f>E116+E120</f>
        <v>19814.179999999975</v>
      </c>
      <c r="F115" s="12">
        <f>F116+F120</f>
        <v>218917.89999999997</v>
      </c>
      <c r="G115" s="12">
        <f>G116+G120</f>
        <v>218917.90000000002</v>
      </c>
      <c r="H115" s="12">
        <f>H116+H120</f>
        <v>199290.9</v>
      </c>
      <c r="I115" s="51">
        <f t="shared" si="18"/>
        <v>0.9103</v>
      </c>
      <c r="J115" s="51">
        <f t="shared" si="19"/>
        <v>0.9103</v>
      </c>
    </row>
    <row r="116" spans="1:10" s="24" customFormat="1" ht="110.25" x14ac:dyDescent="0.2">
      <c r="A116" s="16" t="s">
        <v>196</v>
      </c>
      <c r="B116" s="11" t="s">
        <v>202</v>
      </c>
      <c r="C116" s="11" t="s">
        <v>16</v>
      </c>
      <c r="D116" s="12">
        <f>D117</f>
        <v>170459</v>
      </c>
      <c r="E116" s="12">
        <f t="shared" ref="E116:H118" si="24">E117</f>
        <v>8808.0999999999767</v>
      </c>
      <c r="F116" s="12">
        <f t="shared" si="24"/>
        <v>179267.09999999998</v>
      </c>
      <c r="G116" s="12">
        <f t="shared" si="24"/>
        <v>179267.1</v>
      </c>
      <c r="H116" s="12">
        <f t="shared" si="24"/>
        <v>171450.97</v>
      </c>
      <c r="I116" s="51">
        <f t="shared" si="18"/>
        <v>0.95640000000000003</v>
      </c>
      <c r="J116" s="51">
        <f t="shared" si="19"/>
        <v>0.95640000000000003</v>
      </c>
    </row>
    <row r="117" spans="1:10" ht="31.5" x14ac:dyDescent="0.2">
      <c r="A117" s="16" t="s">
        <v>118</v>
      </c>
      <c r="B117" s="11" t="s">
        <v>202</v>
      </c>
      <c r="C117" s="11" t="s">
        <v>119</v>
      </c>
      <c r="D117" s="12">
        <f>D118</f>
        <v>170459</v>
      </c>
      <c r="E117" s="12">
        <f t="shared" si="24"/>
        <v>8808.0999999999767</v>
      </c>
      <c r="F117" s="12">
        <f t="shared" si="24"/>
        <v>179267.09999999998</v>
      </c>
      <c r="G117" s="12">
        <f t="shared" si="24"/>
        <v>179267.1</v>
      </c>
      <c r="H117" s="12">
        <f t="shared" si="24"/>
        <v>171450.97</v>
      </c>
      <c r="I117" s="51">
        <f t="shared" si="18"/>
        <v>0.95640000000000003</v>
      </c>
      <c r="J117" s="51">
        <f t="shared" si="19"/>
        <v>0.95640000000000003</v>
      </c>
    </row>
    <row r="118" spans="1:10" ht="15.75" x14ac:dyDescent="0.2">
      <c r="A118" s="16" t="s">
        <v>120</v>
      </c>
      <c r="B118" s="11" t="s">
        <v>202</v>
      </c>
      <c r="C118" s="11" t="s">
        <v>121</v>
      </c>
      <c r="D118" s="12">
        <f>D119</f>
        <v>170459</v>
      </c>
      <c r="E118" s="12">
        <f t="shared" si="24"/>
        <v>8808.0999999999767</v>
      </c>
      <c r="F118" s="12">
        <f t="shared" si="24"/>
        <v>179267.09999999998</v>
      </c>
      <c r="G118" s="12">
        <f t="shared" si="24"/>
        <v>179267.1</v>
      </c>
      <c r="H118" s="12">
        <f t="shared" si="24"/>
        <v>171450.97</v>
      </c>
      <c r="I118" s="51">
        <f t="shared" si="18"/>
        <v>0.95640000000000003</v>
      </c>
      <c r="J118" s="51">
        <f t="shared" si="19"/>
        <v>0.95640000000000003</v>
      </c>
    </row>
    <row r="119" spans="1:10" ht="47.25" x14ac:dyDescent="0.2">
      <c r="A119" s="16" t="s">
        <v>122</v>
      </c>
      <c r="B119" s="11" t="s">
        <v>202</v>
      </c>
      <c r="C119" s="11" t="s">
        <v>123</v>
      </c>
      <c r="D119" s="44">
        <v>170459</v>
      </c>
      <c r="E119" s="45">
        <f>F119-D119</f>
        <v>8808.0999999999767</v>
      </c>
      <c r="F119" s="44">
        <v>179267.09999999998</v>
      </c>
      <c r="G119" s="44">
        <v>179267.1</v>
      </c>
      <c r="H119" s="44">
        <v>171450.97</v>
      </c>
      <c r="I119" s="52">
        <f t="shared" si="18"/>
        <v>0.95640000000000003</v>
      </c>
      <c r="J119" s="52">
        <f t="shared" si="19"/>
        <v>0.95640000000000003</v>
      </c>
    </row>
    <row r="120" spans="1:10" ht="31.5" x14ac:dyDescent="0.2">
      <c r="A120" s="16" t="s">
        <v>28</v>
      </c>
      <c r="B120" s="11" t="s">
        <v>203</v>
      </c>
      <c r="C120" s="11" t="s">
        <v>16</v>
      </c>
      <c r="D120" s="12">
        <f>D121</f>
        <v>28644.719999999998</v>
      </c>
      <c r="E120" s="12">
        <f t="shared" ref="E120:H122" si="25">E121</f>
        <v>11006.079999999998</v>
      </c>
      <c r="F120" s="12">
        <f t="shared" si="25"/>
        <v>39650.799999999996</v>
      </c>
      <c r="G120" s="12">
        <f t="shared" si="25"/>
        <v>39650.800000000003</v>
      </c>
      <c r="H120" s="12">
        <f t="shared" si="25"/>
        <v>27839.93</v>
      </c>
      <c r="I120" s="51">
        <f t="shared" si="18"/>
        <v>0.70209999999999995</v>
      </c>
      <c r="J120" s="51">
        <f t="shared" si="19"/>
        <v>0.70209999999999995</v>
      </c>
    </row>
    <row r="121" spans="1:10" s="24" customFormat="1" ht="31.5" x14ac:dyDescent="0.2">
      <c r="A121" s="16" t="s">
        <v>118</v>
      </c>
      <c r="B121" s="11" t="s">
        <v>203</v>
      </c>
      <c r="C121" s="11" t="s">
        <v>119</v>
      </c>
      <c r="D121" s="12">
        <f>D122</f>
        <v>28644.719999999998</v>
      </c>
      <c r="E121" s="12">
        <f t="shared" si="25"/>
        <v>11006.079999999998</v>
      </c>
      <c r="F121" s="12">
        <f t="shared" si="25"/>
        <v>39650.799999999996</v>
      </c>
      <c r="G121" s="12">
        <f t="shared" si="25"/>
        <v>39650.800000000003</v>
      </c>
      <c r="H121" s="12">
        <f t="shared" si="25"/>
        <v>27839.93</v>
      </c>
      <c r="I121" s="51">
        <f t="shared" si="18"/>
        <v>0.70209999999999995</v>
      </c>
      <c r="J121" s="51">
        <f t="shared" si="19"/>
        <v>0.70209999999999995</v>
      </c>
    </row>
    <row r="122" spans="1:10" ht="15.75" x14ac:dyDescent="0.2">
      <c r="A122" s="16" t="s">
        <v>120</v>
      </c>
      <c r="B122" s="11" t="s">
        <v>203</v>
      </c>
      <c r="C122" s="11" t="s">
        <v>121</v>
      </c>
      <c r="D122" s="12">
        <f>D123</f>
        <v>28644.719999999998</v>
      </c>
      <c r="E122" s="12">
        <f t="shared" si="25"/>
        <v>11006.079999999998</v>
      </c>
      <c r="F122" s="12">
        <f t="shared" si="25"/>
        <v>39650.799999999996</v>
      </c>
      <c r="G122" s="12">
        <f t="shared" si="25"/>
        <v>39650.800000000003</v>
      </c>
      <c r="H122" s="12">
        <f t="shared" si="25"/>
        <v>27839.93</v>
      </c>
      <c r="I122" s="51">
        <f t="shared" si="18"/>
        <v>0.70209999999999995</v>
      </c>
      <c r="J122" s="51">
        <f t="shared" si="19"/>
        <v>0.70209999999999995</v>
      </c>
    </row>
    <row r="123" spans="1:10" ht="47.25" x14ac:dyDescent="0.2">
      <c r="A123" s="16" t="s">
        <v>122</v>
      </c>
      <c r="B123" s="11" t="s">
        <v>203</v>
      </c>
      <c r="C123" s="11" t="s">
        <v>123</v>
      </c>
      <c r="D123" s="44">
        <v>28644.719999999998</v>
      </c>
      <c r="E123" s="45">
        <f>F123-D123</f>
        <v>11006.079999999998</v>
      </c>
      <c r="F123" s="44">
        <v>39650.799999999996</v>
      </c>
      <c r="G123" s="44">
        <v>39650.800000000003</v>
      </c>
      <c r="H123" s="44">
        <v>27839.93</v>
      </c>
      <c r="I123" s="52">
        <f t="shared" si="18"/>
        <v>0.70209999999999995</v>
      </c>
      <c r="J123" s="52">
        <f t="shared" si="19"/>
        <v>0.70209999999999995</v>
      </c>
    </row>
    <row r="124" spans="1:10" ht="31.5" x14ac:dyDescent="0.2">
      <c r="A124" s="16" t="s">
        <v>130</v>
      </c>
      <c r="B124" s="11" t="s">
        <v>204</v>
      </c>
      <c r="C124" s="11" t="s">
        <v>16</v>
      </c>
      <c r="D124" s="12">
        <f>D125</f>
        <v>4000</v>
      </c>
      <c r="E124" s="12">
        <f t="shared" ref="E124:H127" si="26">E125</f>
        <v>-77.059999999999945</v>
      </c>
      <c r="F124" s="12">
        <f t="shared" si="26"/>
        <v>3922.94</v>
      </c>
      <c r="G124" s="12">
        <f t="shared" si="26"/>
        <v>3922.94</v>
      </c>
      <c r="H124" s="12">
        <f t="shared" si="26"/>
        <v>3403.75</v>
      </c>
      <c r="I124" s="51">
        <f t="shared" si="18"/>
        <v>0.86770000000000003</v>
      </c>
      <c r="J124" s="51">
        <f t="shared" si="19"/>
        <v>0.86770000000000003</v>
      </c>
    </row>
    <row r="125" spans="1:10" ht="31.5" x14ac:dyDescent="0.2">
      <c r="A125" s="16" t="s">
        <v>28</v>
      </c>
      <c r="B125" s="11" t="s">
        <v>205</v>
      </c>
      <c r="C125" s="11" t="s">
        <v>16</v>
      </c>
      <c r="D125" s="12">
        <f>D126</f>
        <v>4000</v>
      </c>
      <c r="E125" s="12">
        <f t="shared" si="26"/>
        <v>-77.059999999999945</v>
      </c>
      <c r="F125" s="12">
        <f t="shared" si="26"/>
        <v>3922.94</v>
      </c>
      <c r="G125" s="12">
        <f t="shared" si="26"/>
        <v>3922.94</v>
      </c>
      <c r="H125" s="12">
        <f t="shared" si="26"/>
        <v>3403.75</v>
      </c>
      <c r="I125" s="51">
        <f t="shared" si="18"/>
        <v>0.86770000000000003</v>
      </c>
      <c r="J125" s="51">
        <f t="shared" si="19"/>
        <v>0.86770000000000003</v>
      </c>
    </row>
    <row r="126" spans="1:10" s="24" customFormat="1" ht="31.5" x14ac:dyDescent="0.2">
      <c r="A126" s="16" t="s">
        <v>118</v>
      </c>
      <c r="B126" s="11" t="s">
        <v>205</v>
      </c>
      <c r="C126" s="11" t="s">
        <v>119</v>
      </c>
      <c r="D126" s="12">
        <f>D127</f>
        <v>4000</v>
      </c>
      <c r="E126" s="12">
        <f t="shared" si="26"/>
        <v>-77.059999999999945</v>
      </c>
      <c r="F126" s="12">
        <f t="shared" si="26"/>
        <v>3922.94</v>
      </c>
      <c r="G126" s="12">
        <f t="shared" si="26"/>
        <v>3922.94</v>
      </c>
      <c r="H126" s="12">
        <f t="shared" si="26"/>
        <v>3403.75</v>
      </c>
      <c r="I126" s="51">
        <f t="shared" si="18"/>
        <v>0.86770000000000003</v>
      </c>
      <c r="J126" s="51">
        <f t="shared" si="19"/>
        <v>0.86770000000000003</v>
      </c>
    </row>
    <row r="127" spans="1:10" ht="15.75" x14ac:dyDescent="0.2">
      <c r="A127" s="16" t="s">
        <v>120</v>
      </c>
      <c r="B127" s="11" t="s">
        <v>205</v>
      </c>
      <c r="C127" s="11" t="s">
        <v>121</v>
      </c>
      <c r="D127" s="12">
        <f>D128</f>
        <v>4000</v>
      </c>
      <c r="E127" s="12">
        <f t="shared" si="26"/>
        <v>-77.059999999999945</v>
      </c>
      <c r="F127" s="12">
        <f t="shared" si="26"/>
        <v>3922.94</v>
      </c>
      <c r="G127" s="12">
        <f t="shared" si="26"/>
        <v>3922.94</v>
      </c>
      <c r="H127" s="12">
        <f t="shared" si="26"/>
        <v>3403.75</v>
      </c>
      <c r="I127" s="51">
        <f t="shared" si="18"/>
        <v>0.86770000000000003</v>
      </c>
      <c r="J127" s="51">
        <f t="shared" si="19"/>
        <v>0.86770000000000003</v>
      </c>
    </row>
    <row r="128" spans="1:10" ht="15.75" x14ac:dyDescent="0.2">
      <c r="A128" s="16" t="s">
        <v>124</v>
      </c>
      <c r="B128" s="11" t="s">
        <v>205</v>
      </c>
      <c r="C128" s="11" t="s">
        <v>125</v>
      </c>
      <c r="D128" s="44">
        <v>4000</v>
      </c>
      <c r="E128" s="45">
        <f>F128-D128</f>
        <v>-77.059999999999945</v>
      </c>
      <c r="F128" s="44">
        <v>3922.94</v>
      </c>
      <c r="G128" s="44">
        <v>3922.94</v>
      </c>
      <c r="H128" s="44">
        <v>3403.75</v>
      </c>
      <c r="I128" s="52">
        <f t="shared" si="18"/>
        <v>0.86770000000000003</v>
      </c>
      <c r="J128" s="52">
        <f t="shared" si="19"/>
        <v>0.86770000000000003</v>
      </c>
    </row>
    <row r="129" spans="1:10" ht="31.5" x14ac:dyDescent="0.2">
      <c r="A129" s="16" t="s">
        <v>131</v>
      </c>
      <c r="B129" s="11" t="s">
        <v>206</v>
      </c>
      <c r="C129" s="11" t="s">
        <v>16</v>
      </c>
      <c r="D129" s="12">
        <f>D130</f>
        <v>4000</v>
      </c>
      <c r="E129" s="12">
        <f t="shared" ref="E129:H132" si="27">E130</f>
        <v>-546</v>
      </c>
      <c r="F129" s="12">
        <f t="shared" si="27"/>
        <v>3454</v>
      </c>
      <c r="G129" s="12">
        <f t="shared" si="27"/>
        <v>3454</v>
      </c>
      <c r="H129" s="12">
        <f t="shared" si="27"/>
        <v>1586.42</v>
      </c>
      <c r="I129" s="51">
        <f t="shared" si="18"/>
        <v>0.45929999999999999</v>
      </c>
      <c r="J129" s="51">
        <f t="shared" si="19"/>
        <v>0.45929999999999999</v>
      </c>
    </row>
    <row r="130" spans="1:10" s="24" customFormat="1" ht="31.5" x14ac:dyDescent="0.2">
      <c r="A130" s="16" t="s">
        <v>28</v>
      </c>
      <c r="B130" s="11" t="s">
        <v>207</v>
      </c>
      <c r="C130" s="11" t="s">
        <v>16</v>
      </c>
      <c r="D130" s="12">
        <f>D131</f>
        <v>4000</v>
      </c>
      <c r="E130" s="12">
        <f t="shared" si="27"/>
        <v>-546</v>
      </c>
      <c r="F130" s="12">
        <f t="shared" si="27"/>
        <v>3454</v>
      </c>
      <c r="G130" s="12">
        <f t="shared" si="27"/>
        <v>3454</v>
      </c>
      <c r="H130" s="12">
        <f t="shared" si="27"/>
        <v>1586.42</v>
      </c>
      <c r="I130" s="51">
        <f t="shared" si="18"/>
        <v>0.45929999999999999</v>
      </c>
      <c r="J130" s="51">
        <f t="shared" si="19"/>
        <v>0.45929999999999999</v>
      </c>
    </row>
    <row r="131" spans="1:10" s="24" customFormat="1" ht="31.5" x14ac:dyDescent="0.2">
      <c r="A131" s="16" t="s">
        <v>118</v>
      </c>
      <c r="B131" s="11" t="s">
        <v>207</v>
      </c>
      <c r="C131" s="11" t="s">
        <v>119</v>
      </c>
      <c r="D131" s="12">
        <f>D132</f>
        <v>4000</v>
      </c>
      <c r="E131" s="12">
        <f t="shared" si="27"/>
        <v>-546</v>
      </c>
      <c r="F131" s="12">
        <f t="shared" si="27"/>
        <v>3454</v>
      </c>
      <c r="G131" s="12">
        <f t="shared" si="27"/>
        <v>3454</v>
      </c>
      <c r="H131" s="12">
        <f t="shared" si="27"/>
        <v>1586.42</v>
      </c>
      <c r="I131" s="51">
        <f t="shared" si="18"/>
        <v>0.45929999999999999</v>
      </c>
      <c r="J131" s="51">
        <f t="shared" si="19"/>
        <v>0.45929999999999999</v>
      </c>
    </row>
    <row r="132" spans="1:10" s="24" customFormat="1" ht="15.75" x14ac:dyDescent="0.2">
      <c r="A132" s="16" t="s">
        <v>120</v>
      </c>
      <c r="B132" s="11" t="s">
        <v>207</v>
      </c>
      <c r="C132" s="11" t="s">
        <v>121</v>
      </c>
      <c r="D132" s="12">
        <f>D133</f>
        <v>4000</v>
      </c>
      <c r="E132" s="12">
        <f t="shared" si="27"/>
        <v>-546</v>
      </c>
      <c r="F132" s="12">
        <f t="shared" si="27"/>
        <v>3454</v>
      </c>
      <c r="G132" s="12">
        <f t="shared" si="27"/>
        <v>3454</v>
      </c>
      <c r="H132" s="12">
        <f t="shared" si="27"/>
        <v>1586.42</v>
      </c>
      <c r="I132" s="51">
        <f t="shared" si="18"/>
        <v>0.45929999999999999</v>
      </c>
      <c r="J132" s="51">
        <f t="shared" si="19"/>
        <v>0.45929999999999999</v>
      </c>
    </row>
    <row r="133" spans="1:10" s="24" customFormat="1" ht="15.75" x14ac:dyDescent="0.2">
      <c r="A133" s="16" t="s">
        <v>124</v>
      </c>
      <c r="B133" s="11" t="s">
        <v>207</v>
      </c>
      <c r="C133" s="11" t="s">
        <v>125</v>
      </c>
      <c r="D133" s="44">
        <v>4000</v>
      </c>
      <c r="E133" s="45">
        <f>F133-D133</f>
        <v>-546</v>
      </c>
      <c r="F133" s="44">
        <v>3454</v>
      </c>
      <c r="G133" s="44">
        <v>3454</v>
      </c>
      <c r="H133" s="44">
        <v>1586.42</v>
      </c>
      <c r="I133" s="52">
        <f>ROUND(H133/F133,4)</f>
        <v>0.45929999999999999</v>
      </c>
      <c r="J133" s="52">
        <f>ROUND(H133/G133,4)</f>
        <v>0.45929999999999999</v>
      </c>
    </row>
    <row r="134" spans="1:10" s="24" customFormat="1" ht="15.75" x14ac:dyDescent="0.2">
      <c r="A134" s="16" t="s">
        <v>101</v>
      </c>
      <c r="B134" s="11" t="s">
        <v>212</v>
      </c>
      <c r="C134" s="11" t="s">
        <v>16</v>
      </c>
      <c r="D134" s="12">
        <f>D135</f>
        <v>250</v>
      </c>
      <c r="E134" s="12">
        <f t="shared" ref="E134:H135" si="28">E135</f>
        <v>333.1</v>
      </c>
      <c r="F134" s="12">
        <f t="shared" si="28"/>
        <v>583.1</v>
      </c>
      <c r="G134" s="12">
        <f t="shared" si="28"/>
        <v>583.1</v>
      </c>
      <c r="H134" s="12">
        <f t="shared" si="28"/>
        <v>548.37</v>
      </c>
      <c r="I134" s="51">
        <f t="shared" si="18"/>
        <v>0.94040000000000001</v>
      </c>
      <c r="J134" s="51">
        <f t="shared" si="19"/>
        <v>0.94040000000000001</v>
      </c>
    </row>
    <row r="135" spans="1:10" s="24" customFormat="1" ht="15.75" x14ac:dyDescent="0.2">
      <c r="A135" s="16" t="s">
        <v>29</v>
      </c>
      <c r="B135" s="11" t="s">
        <v>213</v>
      </c>
      <c r="C135" s="11" t="s">
        <v>16</v>
      </c>
      <c r="D135" s="12">
        <f>D136</f>
        <v>250</v>
      </c>
      <c r="E135" s="12">
        <f t="shared" si="28"/>
        <v>333.1</v>
      </c>
      <c r="F135" s="12">
        <f t="shared" si="28"/>
        <v>583.1</v>
      </c>
      <c r="G135" s="12">
        <f t="shared" si="28"/>
        <v>583.1</v>
      </c>
      <c r="H135" s="12">
        <f t="shared" si="28"/>
        <v>548.37</v>
      </c>
      <c r="I135" s="51">
        <f t="shared" si="18"/>
        <v>0.94040000000000001</v>
      </c>
      <c r="J135" s="51">
        <f t="shared" si="19"/>
        <v>0.94040000000000001</v>
      </c>
    </row>
    <row r="136" spans="1:10" s="24" customFormat="1" ht="31.5" x14ac:dyDescent="0.2">
      <c r="A136" s="16" t="s">
        <v>21</v>
      </c>
      <c r="B136" s="11" t="s">
        <v>213</v>
      </c>
      <c r="C136" s="11" t="s">
        <v>22</v>
      </c>
      <c r="D136" s="44">
        <v>250</v>
      </c>
      <c r="E136" s="45">
        <f>F136-D136</f>
        <v>333.1</v>
      </c>
      <c r="F136" s="44">
        <v>583.1</v>
      </c>
      <c r="G136" s="44">
        <v>583.1</v>
      </c>
      <c r="H136" s="44">
        <v>548.37</v>
      </c>
      <c r="I136" s="52">
        <f t="shared" si="18"/>
        <v>0.94040000000000001</v>
      </c>
      <c r="J136" s="52">
        <f t="shared" si="19"/>
        <v>0.94040000000000001</v>
      </c>
    </row>
    <row r="137" spans="1:10" s="24" customFormat="1" ht="47.25" x14ac:dyDescent="0.2">
      <c r="A137" s="16" t="s">
        <v>102</v>
      </c>
      <c r="B137" s="11" t="s">
        <v>214</v>
      </c>
      <c r="C137" s="11" t="s">
        <v>16</v>
      </c>
      <c r="D137" s="12">
        <f>D138</f>
        <v>216</v>
      </c>
      <c r="E137" s="12">
        <f t="shared" ref="E137:H138" si="29">E138</f>
        <v>-70</v>
      </c>
      <c r="F137" s="12">
        <f t="shared" si="29"/>
        <v>146</v>
      </c>
      <c r="G137" s="12">
        <f t="shared" si="29"/>
        <v>146</v>
      </c>
      <c r="H137" s="12">
        <f t="shared" si="29"/>
        <v>104.17</v>
      </c>
      <c r="I137" s="51">
        <f t="shared" si="18"/>
        <v>0.71350000000000002</v>
      </c>
      <c r="J137" s="51">
        <f t="shared" si="19"/>
        <v>0.71350000000000002</v>
      </c>
    </row>
    <row r="138" spans="1:10" s="24" customFormat="1" ht="15.75" x14ac:dyDescent="0.2">
      <c r="A138" s="16" t="s">
        <v>29</v>
      </c>
      <c r="B138" s="11" t="s">
        <v>215</v>
      </c>
      <c r="C138" s="11" t="s">
        <v>16</v>
      </c>
      <c r="D138" s="12">
        <f>D139</f>
        <v>216</v>
      </c>
      <c r="E138" s="12">
        <f t="shared" si="29"/>
        <v>-70</v>
      </c>
      <c r="F138" s="12">
        <f t="shared" si="29"/>
        <v>146</v>
      </c>
      <c r="G138" s="12">
        <f t="shared" si="29"/>
        <v>146</v>
      </c>
      <c r="H138" s="12">
        <f t="shared" si="29"/>
        <v>104.17</v>
      </c>
      <c r="I138" s="51">
        <f t="shared" si="18"/>
        <v>0.71350000000000002</v>
      </c>
      <c r="J138" s="51">
        <f t="shared" si="19"/>
        <v>0.71350000000000002</v>
      </c>
    </row>
    <row r="139" spans="1:10" s="24" customFormat="1" ht="31.5" x14ac:dyDescent="0.2">
      <c r="A139" s="16" t="s">
        <v>21</v>
      </c>
      <c r="B139" s="11" t="s">
        <v>215</v>
      </c>
      <c r="C139" s="11" t="s">
        <v>22</v>
      </c>
      <c r="D139" s="44">
        <v>216</v>
      </c>
      <c r="E139" s="45">
        <f>F139-D139</f>
        <v>-70</v>
      </c>
      <c r="F139" s="44">
        <v>146</v>
      </c>
      <c r="G139" s="44">
        <v>146</v>
      </c>
      <c r="H139" s="44">
        <v>104.17</v>
      </c>
      <c r="I139" s="52">
        <f t="shared" si="18"/>
        <v>0.71350000000000002</v>
      </c>
      <c r="J139" s="52">
        <f t="shared" si="19"/>
        <v>0.71350000000000002</v>
      </c>
    </row>
    <row r="140" spans="1:10" s="24" customFormat="1" ht="15.75" x14ac:dyDescent="0.2">
      <c r="A140" s="16" t="s">
        <v>103</v>
      </c>
      <c r="B140" s="11" t="s">
        <v>216</v>
      </c>
      <c r="C140" s="11" t="s">
        <v>16</v>
      </c>
      <c r="D140" s="12">
        <f>D141</f>
        <v>300</v>
      </c>
      <c r="E140" s="12">
        <f t="shared" ref="E140:H141" si="30">E141</f>
        <v>339.15999999999997</v>
      </c>
      <c r="F140" s="12">
        <f t="shared" si="30"/>
        <v>639.16</v>
      </c>
      <c r="G140" s="12">
        <f t="shared" si="30"/>
        <v>639.16</v>
      </c>
      <c r="H140" s="12">
        <f t="shared" si="30"/>
        <v>275.36</v>
      </c>
      <c r="I140" s="51">
        <f t="shared" si="18"/>
        <v>0.43080000000000002</v>
      </c>
      <c r="J140" s="51">
        <f t="shared" si="19"/>
        <v>0.43080000000000002</v>
      </c>
    </row>
    <row r="141" spans="1:10" s="24" customFormat="1" ht="15.75" x14ac:dyDescent="0.2">
      <c r="A141" s="16" t="s">
        <v>29</v>
      </c>
      <c r="B141" s="11" t="s">
        <v>217</v>
      </c>
      <c r="C141" s="11" t="s">
        <v>16</v>
      </c>
      <c r="D141" s="12">
        <f>D142</f>
        <v>300</v>
      </c>
      <c r="E141" s="12">
        <f t="shared" si="30"/>
        <v>339.15999999999997</v>
      </c>
      <c r="F141" s="12">
        <f t="shared" si="30"/>
        <v>639.16</v>
      </c>
      <c r="G141" s="12">
        <f t="shared" si="30"/>
        <v>639.16</v>
      </c>
      <c r="H141" s="12">
        <f t="shared" si="30"/>
        <v>275.36</v>
      </c>
      <c r="I141" s="51">
        <f t="shared" si="18"/>
        <v>0.43080000000000002</v>
      </c>
      <c r="J141" s="51">
        <f t="shared" si="19"/>
        <v>0.43080000000000002</v>
      </c>
    </row>
    <row r="142" spans="1:10" s="24" customFormat="1" ht="31.5" x14ac:dyDescent="0.2">
      <c r="A142" s="16" t="s">
        <v>21</v>
      </c>
      <c r="B142" s="11" t="s">
        <v>217</v>
      </c>
      <c r="C142" s="11" t="s">
        <v>22</v>
      </c>
      <c r="D142" s="44">
        <v>300</v>
      </c>
      <c r="E142" s="45">
        <f>F142-D142</f>
        <v>339.15999999999997</v>
      </c>
      <c r="F142" s="44">
        <v>639.16</v>
      </c>
      <c r="G142" s="44">
        <v>639.16</v>
      </c>
      <c r="H142" s="44">
        <v>275.36</v>
      </c>
      <c r="I142" s="52">
        <f t="shared" si="18"/>
        <v>0.43080000000000002</v>
      </c>
      <c r="J142" s="52">
        <f t="shared" si="19"/>
        <v>0.43080000000000002</v>
      </c>
    </row>
    <row r="143" spans="1:10" s="24" customFormat="1" ht="15.75" x14ac:dyDescent="0.2">
      <c r="A143" s="16" t="s">
        <v>104</v>
      </c>
      <c r="B143" s="11" t="s">
        <v>218</v>
      </c>
      <c r="C143" s="11" t="s">
        <v>16</v>
      </c>
      <c r="D143" s="13">
        <f>D144+D146</f>
        <v>447.5</v>
      </c>
      <c r="E143" s="13">
        <f>E144+E146</f>
        <v>0</v>
      </c>
      <c r="F143" s="13">
        <f>F144+F146</f>
        <v>447.5</v>
      </c>
      <c r="G143" s="13">
        <f>G144+G146</f>
        <v>447.5</v>
      </c>
      <c r="H143" s="13">
        <f>H144+H146</f>
        <v>314.66999999999996</v>
      </c>
      <c r="I143" s="51">
        <f t="shared" si="18"/>
        <v>0.70320000000000005</v>
      </c>
      <c r="J143" s="51">
        <f t="shared" si="19"/>
        <v>0.70320000000000005</v>
      </c>
    </row>
    <row r="144" spans="1:10" s="24" customFormat="1" ht="15.75" x14ac:dyDescent="0.2">
      <c r="A144" s="16" t="s">
        <v>29</v>
      </c>
      <c r="B144" s="11" t="s">
        <v>219</v>
      </c>
      <c r="C144" s="11" t="s">
        <v>16</v>
      </c>
      <c r="D144" s="12">
        <f>D145</f>
        <v>100</v>
      </c>
      <c r="E144" s="12">
        <f t="shared" ref="E144:H146" si="31">E145</f>
        <v>0</v>
      </c>
      <c r="F144" s="12">
        <f t="shared" si="31"/>
        <v>100</v>
      </c>
      <c r="G144" s="12">
        <f t="shared" si="31"/>
        <v>100</v>
      </c>
      <c r="H144" s="12">
        <f t="shared" si="31"/>
        <v>80.069999999999993</v>
      </c>
      <c r="I144" s="51">
        <f t="shared" si="18"/>
        <v>0.80069999999999997</v>
      </c>
      <c r="J144" s="51">
        <f t="shared" si="19"/>
        <v>0.80069999999999997</v>
      </c>
    </row>
    <row r="145" spans="1:10" s="24" customFormat="1" ht="31.5" x14ac:dyDescent="0.2">
      <c r="A145" s="16" t="s">
        <v>21</v>
      </c>
      <c r="B145" s="11" t="s">
        <v>219</v>
      </c>
      <c r="C145" s="11" t="s">
        <v>22</v>
      </c>
      <c r="D145" s="44">
        <v>100</v>
      </c>
      <c r="E145" s="45">
        <f>F145-D145</f>
        <v>0</v>
      </c>
      <c r="F145" s="44">
        <v>100</v>
      </c>
      <c r="G145" s="44">
        <v>100</v>
      </c>
      <c r="H145" s="44">
        <v>80.069999999999993</v>
      </c>
      <c r="I145" s="52">
        <f t="shared" si="18"/>
        <v>0.80069999999999997</v>
      </c>
      <c r="J145" s="52">
        <f t="shared" si="19"/>
        <v>0.80069999999999997</v>
      </c>
    </row>
    <row r="146" spans="1:10" s="24" customFormat="1" ht="63" x14ac:dyDescent="0.2">
      <c r="A146" s="16" t="s">
        <v>129</v>
      </c>
      <c r="B146" s="11" t="s">
        <v>408</v>
      </c>
      <c r="C146" s="11" t="s">
        <v>16</v>
      </c>
      <c r="D146" s="12">
        <f>D147</f>
        <v>347.5</v>
      </c>
      <c r="E146" s="12">
        <f t="shared" si="31"/>
        <v>0</v>
      </c>
      <c r="F146" s="12">
        <f t="shared" si="31"/>
        <v>347.5</v>
      </c>
      <c r="G146" s="12">
        <f t="shared" si="31"/>
        <v>347.5</v>
      </c>
      <c r="H146" s="12">
        <f t="shared" si="31"/>
        <v>234.6</v>
      </c>
      <c r="I146" s="51">
        <f>ROUND(H146/F146,4)</f>
        <v>0.67510000000000003</v>
      </c>
      <c r="J146" s="51">
        <f>ROUND(H146/G146,4)</f>
        <v>0.67510000000000003</v>
      </c>
    </row>
    <row r="147" spans="1:10" s="24" customFormat="1" ht="31.5" x14ac:dyDescent="0.2">
      <c r="A147" s="16" t="s">
        <v>21</v>
      </c>
      <c r="B147" s="11" t="s">
        <v>408</v>
      </c>
      <c r="C147" s="11" t="s">
        <v>22</v>
      </c>
      <c r="D147" s="44">
        <v>347.5</v>
      </c>
      <c r="E147" s="45">
        <f>F147-D147</f>
        <v>0</v>
      </c>
      <c r="F147" s="44">
        <v>347.5</v>
      </c>
      <c r="G147" s="44">
        <v>347.5</v>
      </c>
      <c r="H147" s="44">
        <v>234.6</v>
      </c>
      <c r="I147" s="52">
        <f>ROUND(H147/F147,4)</f>
        <v>0.67510000000000003</v>
      </c>
      <c r="J147" s="52">
        <f>ROUND(H147/G147,4)</f>
        <v>0.67510000000000003</v>
      </c>
    </row>
    <row r="148" spans="1:10" s="24" customFormat="1" ht="31.5" x14ac:dyDescent="0.2">
      <c r="A148" s="16" t="s">
        <v>133</v>
      </c>
      <c r="B148" s="11" t="s">
        <v>83</v>
      </c>
      <c r="C148" s="11" t="s">
        <v>16</v>
      </c>
      <c r="D148" s="12">
        <f>D149</f>
        <v>3064</v>
      </c>
      <c r="E148" s="12">
        <f t="shared" ref="E148:H151" si="32">E149</f>
        <v>1154.4899999999998</v>
      </c>
      <c r="F148" s="12">
        <f t="shared" si="32"/>
        <v>4218.49</v>
      </c>
      <c r="G148" s="12">
        <f t="shared" si="32"/>
        <v>4218.49</v>
      </c>
      <c r="H148" s="12">
        <f t="shared" si="32"/>
        <v>2945.07</v>
      </c>
      <c r="I148" s="51">
        <f t="shared" si="18"/>
        <v>0.69810000000000005</v>
      </c>
      <c r="J148" s="51">
        <f t="shared" si="19"/>
        <v>0.69810000000000005</v>
      </c>
    </row>
    <row r="149" spans="1:10" ht="31.5" x14ac:dyDescent="0.2">
      <c r="A149" s="16" t="s">
        <v>28</v>
      </c>
      <c r="B149" s="11" t="s">
        <v>211</v>
      </c>
      <c r="C149" s="11" t="s">
        <v>16</v>
      </c>
      <c r="D149" s="12">
        <f>D150</f>
        <v>3064</v>
      </c>
      <c r="E149" s="12">
        <f t="shared" si="32"/>
        <v>1154.4899999999998</v>
      </c>
      <c r="F149" s="12">
        <f t="shared" si="32"/>
        <v>4218.49</v>
      </c>
      <c r="G149" s="12">
        <f t="shared" si="32"/>
        <v>4218.49</v>
      </c>
      <c r="H149" s="12">
        <f t="shared" si="32"/>
        <v>2945.07</v>
      </c>
      <c r="I149" s="51">
        <f t="shared" si="18"/>
        <v>0.69810000000000005</v>
      </c>
      <c r="J149" s="51">
        <f t="shared" si="19"/>
        <v>0.69810000000000005</v>
      </c>
    </row>
    <row r="150" spans="1:10" ht="31.5" x14ac:dyDescent="0.2">
      <c r="A150" s="16" t="s">
        <v>118</v>
      </c>
      <c r="B150" s="11" t="s">
        <v>211</v>
      </c>
      <c r="C150" s="11" t="s">
        <v>119</v>
      </c>
      <c r="D150" s="12">
        <f>D151</f>
        <v>3064</v>
      </c>
      <c r="E150" s="12">
        <f t="shared" si="32"/>
        <v>1154.4899999999998</v>
      </c>
      <c r="F150" s="12">
        <f t="shared" si="32"/>
        <v>4218.49</v>
      </c>
      <c r="G150" s="12">
        <f t="shared" si="32"/>
        <v>4218.49</v>
      </c>
      <c r="H150" s="12">
        <f t="shared" si="32"/>
        <v>2945.07</v>
      </c>
      <c r="I150" s="51">
        <f t="shared" si="18"/>
        <v>0.69810000000000005</v>
      </c>
      <c r="J150" s="51">
        <f t="shared" si="19"/>
        <v>0.69810000000000005</v>
      </c>
    </row>
    <row r="151" spans="1:10" ht="15.75" x14ac:dyDescent="0.2">
      <c r="A151" s="16" t="s">
        <v>120</v>
      </c>
      <c r="B151" s="11" t="s">
        <v>211</v>
      </c>
      <c r="C151" s="11" t="s">
        <v>121</v>
      </c>
      <c r="D151" s="12">
        <f>D152</f>
        <v>3064</v>
      </c>
      <c r="E151" s="12">
        <f t="shared" si="32"/>
        <v>1154.4899999999998</v>
      </c>
      <c r="F151" s="12">
        <f t="shared" si="32"/>
        <v>4218.49</v>
      </c>
      <c r="G151" s="12">
        <f t="shared" si="32"/>
        <v>4218.49</v>
      </c>
      <c r="H151" s="12">
        <f t="shared" si="32"/>
        <v>2945.07</v>
      </c>
      <c r="I151" s="51">
        <f t="shared" si="18"/>
        <v>0.69810000000000005</v>
      </c>
      <c r="J151" s="51">
        <f t="shared" si="19"/>
        <v>0.69810000000000005</v>
      </c>
    </row>
    <row r="152" spans="1:10" ht="15.75" x14ac:dyDescent="0.2">
      <c r="A152" s="16" t="s">
        <v>124</v>
      </c>
      <c r="B152" s="11" t="s">
        <v>211</v>
      </c>
      <c r="C152" s="11" t="s">
        <v>125</v>
      </c>
      <c r="D152" s="44">
        <v>3064</v>
      </c>
      <c r="E152" s="45">
        <f>F152-D152</f>
        <v>1154.4899999999998</v>
      </c>
      <c r="F152" s="44">
        <v>4218.49</v>
      </c>
      <c r="G152" s="44">
        <v>4218.49</v>
      </c>
      <c r="H152" s="44">
        <v>2945.07</v>
      </c>
      <c r="I152" s="52">
        <f t="shared" si="18"/>
        <v>0.69810000000000005</v>
      </c>
      <c r="J152" s="52">
        <f t="shared" si="19"/>
        <v>0.69810000000000005</v>
      </c>
    </row>
    <row r="153" spans="1:10" ht="15.75" x14ac:dyDescent="0.2">
      <c r="A153" s="16" t="s">
        <v>191</v>
      </c>
      <c r="B153" s="11" t="s">
        <v>197</v>
      </c>
      <c r="C153" s="11" t="s">
        <v>16</v>
      </c>
      <c r="D153" s="12">
        <f>D154+D159</f>
        <v>429.6</v>
      </c>
      <c r="E153" s="12">
        <f>E154+E159</f>
        <v>457.20000000000005</v>
      </c>
      <c r="F153" s="12">
        <f>F154+F159</f>
        <v>886.8</v>
      </c>
      <c r="G153" s="12">
        <f>G154+G159</f>
        <v>886.8</v>
      </c>
      <c r="H153" s="12">
        <f>H154+H159</f>
        <v>886.58999999999992</v>
      </c>
      <c r="I153" s="51">
        <f t="shared" si="18"/>
        <v>0.99980000000000002</v>
      </c>
      <c r="J153" s="51">
        <f t="shared" si="19"/>
        <v>0.99980000000000002</v>
      </c>
    </row>
    <row r="154" spans="1:10" s="17" customFormat="1" ht="110.25" x14ac:dyDescent="0.2">
      <c r="A154" s="16" t="s">
        <v>192</v>
      </c>
      <c r="B154" s="11" t="s">
        <v>198</v>
      </c>
      <c r="C154" s="11" t="s">
        <v>16</v>
      </c>
      <c r="D154" s="12">
        <f>D155</f>
        <v>179.6</v>
      </c>
      <c r="E154" s="12">
        <f t="shared" ref="E154:H157" si="33">E155</f>
        <v>177.20000000000002</v>
      </c>
      <c r="F154" s="12">
        <f t="shared" si="33"/>
        <v>356.8</v>
      </c>
      <c r="G154" s="12">
        <f t="shared" si="33"/>
        <v>356.8</v>
      </c>
      <c r="H154" s="12">
        <f t="shared" si="33"/>
        <v>356.8</v>
      </c>
      <c r="I154" s="51">
        <f t="shared" si="18"/>
        <v>1</v>
      </c>
      <c r="J154" s="51">
        <f t="shared" si="19"/>
        <v>1</v>
      </c>
    </row>
    <row r="155" spans="1:10" s="24" customFormat="1" ht="31.5" x14ac:dyDescent="0.2">
      <c r="A155" s="16" t="s">
        <v>28</v>
      </c>
      <c r="B155" s="11" t="s">
        <v>198</v>
      </c>
      <c r="C155" s="11" t="s">
        <v>16</v>
      </c>
      <c r="D155" s="12">
        <f>D156</f>
        <v>179.6</v>
      </c>
      <c r="E155" s="12">
        <f t="shared" si="33"/>
        <v>177.20000000000002</v>
      </c>
      <c r="F155" s="12">
        <f t="shared" si="33"/>
        <v>356.8</v>
      </c>
      <c r="G155" s="12">
        <f t="shared" si="33"/>
        <v>356.8</v>
      </c>
      <c r="H155" s="12">
        <f t="shared" si="33"/>
        <v>356.8</v>
      </c>
      <c r="I155" s="51">
        <f t="shared" si="18"/>
        <v>1</v>
      </c>
      <c r="J155" s="51">
        <f t="shared" si="19"/>
        <v>1</v>
      </c>
    </row>
    <row r="156" spans="1:10" s="24" customFormat="1" ht="31.5" x14ac:dyDescent="0.2">
      <c r="A156" s="16" t="s">
        <v>118</v>
      </c>
      <c r="B156" s="11" t="s">
        <v>198</v>
      </c>
      <c r="C156" s="11" t="s">
        <v>119</v>
      </c>
      <c r="D156" s="12">
        <f>D157</f>
        <v>179.6</v>
      </c>
      <c r="E156" s="12">
        <f t="shared" si="33"/>
        <v>177.20000000000002</v>
      </c>
      <c r="F156" s="12">
        <f t="shared" si="33"/>
        <v>356.8</v>
      </c>
      <c r="G156" s="12">
        <f t="shared" si="33"/>
        <v>356.8</v>
      </c>
      <c r="H156" s="12">
        <f t="shared" si="33"/>
        <v>356.8</v>
      </c>
      <c r="I156" s="51">
        <f t="shared" si="18"/>
        <v>1</v>
      </c>
      <c r="J156" s="51">
        <f t="shared" si="19"/>
        <v>1</v>
      </c>
    </row>
    <row r="157" spans="1:10" s="24" customFormat="1" ht="15.75" x14ac:dyDescent="0.2">
      <c r="A157" s="16" t="s">
        <v>120</v>
      </c>
      <c r="B157" s="11" t="s">
        <v>198</v>
      </c>
      <c r="C157" s="11" t="s">
        <v>121</v>
      </c>
      <c r="D157" s="12">
        <f>D158</f>
        <v>179.6</v>
      </c>
      <c r="E157" s="12">
        <f t="shared" si="33"/>
        <v>177.20000000000002</v>
      </c>
      <c r="F157" s="12">
        <f t="shared" si="33"/>
        <v>356.8</v>
      </c>
      <c r="G157" s="12">
        <f t="shared" si="33"/>
        <v>356.8</v>
      </c>
      <c r="H157" s="12">
        <f t="shared" si="33"/>
        <v>356.8</v>
      </c>
      <c r="I157" s="51">
        <f t="shared" si="18"/>
        <v>1</v>
      </c>
      <c r="J157" s="51">
        <f t="shared" si="19"/>
        <v>1</v>
      </c>
    </row>
    <row r="158" spans="1:10" s="24" customFormat="1" ht="15.75" x14ac:dyDescent="0.2">
      <c r="A158" s="16" t="s">
        <v>124</v>
      </c>
      <c r="B158" s="11" t="s">
        <v>198</v>
      </c>
      <c r="C158" s="11" t="s">
        <v>125</v>
      </c>
      <c r="D158" s="44">
        <v>179.6</v>
      </c>
      <c r="E158" s="45">
        <f>F158-D158</f>
        <v>177.20000000000002</v>
      </c>
      <c r="F158" s="44">
        <v>356.8</v>
      </c>
      <c r="G158" s="44">
        <v>356.8</v>
      </c>
      <c r="H158" s="44">
        <v>356.8</v>
      </c>
      <c r="I158" s="52">
        <f t="shared" si="18"/>
        <v>1</v>
      </c>
      <c r="J158" s="52">
        <f t="shared" si="19"/>
        <v>1</v>
      </c>
    </row>
    <row r="159" spans="1:10" s="24" customFormat="1" ht="47.25" x14ac:dyDescent="0.2">
      <c r="A159" s="16" t="s">
        <v>193</v>
      </c>
      <c r="B159" s="11" t="s">
        <v>199</v>
      </c>
      <c r="C159" s="11" t="s">
        <v>16</v>
      </c>
      <c r="D159" s="12">
        <f>D160</f>
        <v>250</v>
      </c>
      <c r="E159" s="12">
        <f>E160</f>
        <v>280</v>
      </c>
      <c r="F159" s="12">
        <f>F160</f>
        <v>530</v>
      </c>
      <c r="G159" s="12">
        <f>G160</f>
        <v>530</v>
      </c>
      <c r="H159" s="12">
        <f>H160</f>
        <v>529.79</v>
      </c>
      <c r="I159" s="51">
        <f t="shared" ref="I159:I223" si="34">ROUND(H159/F159,4)</f>
        <v>0.99960000000000004</v>
      </c>
      <c r="J159" s="51">
        <f t="shared" ref="J159:J223" si="35">ROUND(H159/G159,4)</f>
        <v>0.99960000000000004</v>
      </c>
    </row>
    <row r="160" spans="1:10" s="24" customFormat="1" ht="31.5" x14ac:dyDescent="0.2">
      <c r="A160" s="16" t="s">
        <v>28</v>
      </c>
      <c r="B160" s="11" t="s">
        <v>199</v>
      </c>
      <c r="C160" s="11" t="s">
        <v>16</v>
      </c>
      <c r="D160" s="12">
        <f>D161</f>
        <v>250</v>
      </c>
      <c r="E160" s="12">
        <f t="shared" ref="E160:H162" si="36">E161</f>
        <v>280</v>
      </c>
      <c r="F160" s="12">
        <f t="shared" si="36"/>
        <v>530</v>
      </c>
      <c r="G160" s="12">
        <f t="shared" si="36"/>
        <v>530</v>
      </c>
      <c r="H160" s="12">
        <f t="shared" si="36"/>
        <v>529.79</v>
      </c>
      <c r="I160" s="51">
        <f t="shared" si="34"/>
        <v>0.99960000000000004</v>
      </c>
      <c r="J160" s="51">
        <f t="shared" si="35"/>
        <v>0.99960000000000004</v>
      </c>
    </row>
    <row r="161" spans="1:10" s="24" customFormat="1" ht="31.5" x14ac:dyDescent="0.2">
      <c r="A161" s="16" t="s">
        <v>118</v>
      </c>
      <c r="B161" s="11" t="s">
        <v>199</v>
      </c>
      <c r="C161" s="11" t="s">
        <v>119</v>
      </c>
      <c r="D161" s="12">
        <f>D162</f>
        <v>250</v>
      </c>
      <c r="E161" s="12">
        <f t="shared" si="36"/>
        <v>280</v>
      </c>
      <c r="F161" s="12">
        <f t="shared" si="36"/>
        <v>530</v>
      </c>
      <c r="G161" s="12">
        <f t="shared" si="36"/>
        <v>530</v>
      </c>
      <c r="H161" s="12">
        <f t="shared" si="36"/>
        <v>529.79</v>
      </c>
      <c r="I161" s="51">
        <f t="shared" si="34"/>
        <v>0.99960000000000004</v>
      </c>
      <c r="J161" s="51">
        <f t="shared" si="35"/>
        <v>0.99960000000000004</v>
      </c>
    </row>
    <row r="162" spans="1:10" s="24" customFormat="1" ht="15.75" x14ac:dyDescent="0.2">
      <c r="A162" s="16" t="s">
        <v>120</v>
      </c>
      <c r="B162" s="11" t="s">
        <v>199</v>
      </c>
      <c r="C162" s="11" t="s">
        <v>121</v>
      </c>
      <c r="D162" s="12">
        <f>D163</f>
        <v>250</v>
      </c>
      <c r="E162" s="12">
        <f t="shared" si="36"/>
        <v>280</v>
      </c>
      <c r="F162" s="12">
        <f t="shared" si="36"/>
        <v>530</v>
      </c>
      <c r="G162" s="12">
        <f t="shared" si="36"/>
        <v>530</v>
      </c>
      <c r="H162" s="12">
        <f t="shared" si="36"/>
        <v>529.79</v>
      </c>
      <c r="I162" s="51">
        <f t="shared" si="34"/>
        <v>0.99960000000000004</v>
      </c>
      <c r="J162" s="51">
        <f t="shared" si="35"/>
        <v>0.99960000000000004</v>
      </c>
    </row>
    <row r="163" spans="1:10" s="24" customFormat="1" ht="15.75" x14ac:dyDescent="0.2">
      <c r="A163" s="16" t="s">
        <v>124</v>
      </c>
      <c r="B163" s="11" t="s">
        <v>199</v>
      </c>
      <c r="C163" s="11" t="s">
        <v>125</v>
      </c>
      <c r="D163" s="44">
        <v>250</v>
      </c>
      <c r="E163" s="45">
        <f>F163-D163</f>
        <v>280</v>
      </c>
      <c r="F163" s="44">
        <v>530</v>
      </c>
      <c r="G163" s="44">
        <v>530</v>
      </c>
      <c r="H163" s="44">
        <v>529.79</v>
      </c>
      <c r="I163" s="52">
        <f>ROUND(H163/F163,4)</f>
        <v>0.99960000000000004</v>
      </c>
      <c r="J163" s="52">
        <f>ROUND(H163/G163,4)</f>
        <v>0.99960000000000004</v>
      </c>
    </row>
    <row r="164" spans="1:10" s="24" customFormat="1" ht="15.75" x14ac:dyDescent="0.2">
      <c r="A164" s="16" t="s">
        <v>132</v>
      </c>
      <c r="B164" s="11" t="s">
        <v>208</v>
      </c>
      <c r="C164" s="11" t="s">
        <v>16</v>
      </c>
      <c r="D164" s="12">
        <f>D165</f>
        <v>5216.26</v>
      </c>
      <c r="E164" s="12">
        <f>E165</f>
        <v>0</v>
      </c>
      <c r="F164" s="12">
        <f>F165</f>
        <v>5216.26</v>
      </c>
      <c r="G164" s="12">
        <f>G165</f>
        <v>5216.26</v>
      </c>
      <c r="H164" s="12">
        <f>H165</f>
        <v>4890.6899999999996</v>
      </c>
      <c r="I164" s="51">
        <f t="shared" si="34"/>
        <v>0.93759999999999999</v>
      </c>
      <c r="J164" s="51">
        <f t="shared" si="35"/>
        <v>0.93759999999999999</v>
      </c>
    </row>
    <row r="165" spans="1:10" s="24" customFormat="1" ht="31.5" x14ac:dyDescent="0.2">
      <c r="A165" s="16" t="s">
        <v>28</v>
      </c>
      <c r="B165" s="11" t="s">
        <v>209</v>
      </c>
      <c r="C165" s="11" t="s">
        <v>16</v>
      </c>
      <c r="D165" s="12">
        <f>D166</f>
        <v>5216.26</v>
      </c>
      <c r="E165" s="12">
        <f t="shared" ref="E165:H167" si="37">E166</f>
        <v>0</v>
      </c>
      <c r="F165" s="12">
        <f t="shared" si="37"/>
        <v>5216.26</v>
      </c>
      <c r="G165" s="12">
        <f t="shared" si="37"/>
        <v>5216.26</v>
      </c>
      <c r="H165" s="12">
        <f t="shared" si="37"/>
        <v>4890.6899999999996</v>
      </c>
      <c r="I165" s="51">
        <f t="shared" si="34"/>
        <v>0.93759999999999999</v>
      </c>
      <c r="J165" s="51">
        <f t="shared" si="35"/>
        <v>0.93759999999999999</v>
      </c>
    </row>
    <row r="166" spans="1:10" s="24" customFormat="1" ht="31.5" x14ac:dyDescent="0.2">
      <c r="A166" s="16" t="s">
        <v>118</v>
      </c>
      <c r="B166" s="11" t="s">
        <v>209</v>
      </c>
      <c r="C166" s="11" t="s">
        <v>119</v>
      </c>
      <c r="D166" s="12">
        <f>D167</f>
        <v>5216.26</v>
      </c>
      <c r="E166" s="12">
        <f t="shared" si="37"/>
        <v>0</v>
      </c>
      <c r="F166" s="12">
        <f t="shared" si="37"/>
        <v>5216.26</v>
      </c>
      <c r="G166" s="12">
        <f t="shared" si="37"/>
        <v>5216.26</v>
      </c>
      <c r="H166" s="12">
        <f t="shared" si="37"/>
        <v>4890.6899999999996</v>
      </c>
      <c r="I166" s="51">
        <f t="shared" si="34"/>
        <v>0.93759999999999999</v>
      </c>
      <c r="J166" s="51">
        <f t="shared" si="35"/>
        <v>0.93759999999999999</v>
      </c>
    </row>
    <row r="167" spans="1:10" s="24" customFormat="1" ht="15.75" x14ac:dyDescent="0.2">
      <c r="A167" s="16" t="s">
        <v>120</v>
      </c>
      <c r="B167" s="11" t="s">
        <v>209</v>
      </c>
      <c r="C167" s="11" t="s">
        <v>121</v>
      </c>
      <c r="D167" s="12">
        <f>D168</f>
        <v>5216.26</v>
      </c>
      <c r="E167" s="12">
        <f t="shared" si="37"/>
        <v>0</v>
      </c>
      <c r="F167" s="12">
        <f t="shared" si="37"/>
        <v>5216.26</v>
      </c>
      <c r="G167" s="12">
        <f t="shared" si="37"/>
        <v>5216.26</v>
      </c>
      <c r="H167" s="12">
        <f t="shared" si="37"/>
        <v>4890.6899999999996</v>
      </c>
      <c r="I167" s="51">
        <f t="shared" si="34"/>
        <v>0.93759999999999999</v>
      </c>
      <c r="J167" s="51">
        <f t="shared" si="35"/>
        <v>0.93759999999999999</v>
      </c>
    </row>
    <row r="168" spans="1:10" s="24" customFormat="1" ht="15.75" x14ac:dyDescent="0.2">
      <c r="A168" s="16" t="s">
        <v>124</v>
      </c>
      <c r="B168" s="11" t="s">
        <v>209</v>
      </c>
      <c r="C168" s="11" t="s">
        <v>125</v>
      </c>
      <c r="D168" s="44">
        <v>5216.26</v>
      </c>
      <c r="E168" s="45">
        <f>F168-D168</f>
        <v>0</v>
      </c>
      <c r="F168" s="44">
        <v>5216.26</v>
      </c>
      <c r="G168" s="44">
        <v>5216.26</v>
      </c>
      <c r="H168" s="44">
        <v>4890.6899999999996</v>
      </c>
      <c r="I168" s="52">
        <f t="shared" si="34"/>
        <v>0.93759999999999999</v>
      </c>
      <c r="J168" s="52">
        <f t="shared" si="35"/>
        <v>0.93759999999999999</v>
      </c>
    </row>
    <row r="169" spans="1:10" s="24" customFormat="1" ht="31.5" x14ac:dyDescent="0.2">
      <c r="A169" s="16" t="s">
        <v>100</v>
      </c>
      <c r="B169" s="11" t="s">
        <v>84</v>
      </c>
      <c r="C169" s="11" t="s">
        <v>16</v>
      </c>
      <c r="D169" s="13">
        <f>D170+D176+D182+D172+D174</f>
        <v>26763.3</v>
      </c>
      <c r="E169" s="13">
        <f>E170+E176+E182+E172+E174</f>
        <v>-2933.2999999999993</v>
      </c>
      <c r="F169" s="13">
        <f>F170+F176+F182+F172+F174</f>
        <v>23830.000000000004</v>
      </c>
      <c r="G169" s="13">
        <f>G170+G176+G182+G172+G174</f>
        <v>23830.000000000004</v>
      </c>
      <c r="H169" s="13">
        <f>H170+H176+H182+H172+H174</f>
        <v>19759.229999999996</v>
      </c>
      <c r="I169" s="51">
        <f t="shared" si="34"/>
        <v>0.82920000000000005</v>
      </c>
      <c r="J169" s="51">
        <f t="shared" si="35"/>
        <v>0.82920000000000005</v>
      </c>
    </row>
    <row r="170" spans="1:10" s="24" customFormat="1" ht="15.75" x14ac:dyDescent="0.2">
      <c r="A170" s="16" t="s">
        <v>29</v>
      </c>
      <c r="B170" s="11" t="s">
        <v>210</v>
      </c>
      <c r="C170" s="11" t="s">
        <v>16</v>
      </c>
      <c r="D170" s="12">
        <f>D171</f>
        <v>200</v>
      </c>
      <c r="E170" s="12">
        <f t="shared" ref="E170:H174" si="38">E171</f>
        <v>0</v>
      </c>
      <c r="F170" s="12">
        <f t="shared" si="38"/>
        <v>200</v>
      </c>
      <c r="G170" s="12">
        <f t="shared" si="38"/>
        <v>200</v>
      </c>
      <c r="H170" s="12">
        <f t="shared" si="38"/>
        <v>0</v>
      </c>
      <c r="I170" s="51">
        <f t="shared" si="34"/>
        <v>0</v>
      </c>
      <c r="J170" s="51">
        <f t="shared" si="35"/>
        <v>0</v>
      </c>
    </row>
    <row r="171" spans="1:10" s="24" customFormat="1" ht="31.5" x14ac:dyDescent="0.2">
      <c r="A171" s="16" t="s">
        <v>21</v>
      </c>
      <c r="B171" s="11" t="s">
        <v>210</v>
      </c>
      <c r="C171" s="11" t="s">
        <v>22</v>
      </c>
      <c r="D171" s="44">
        <v>200</v>
      </c>
      <c r="E171" s="45">
        <f>F171-D171</f>
        <v>0</v>
      </c>
      <c r="F171" s="44">
        <v>200</v>
      </c>
      <c r="G171" s="44">
        <v>200</v>
      </c>
      <c r="H171" s="44">
        <v>0</v>
      </c>
      <c r="I171" s="52">
        <f t="shared" si="34"/>
        <v>0</v>
      </c>
      <c r="J171" s="52">
        <f t="shared" si="35"/>
        <v>0</v>
      </c>
    </row>
    <row r="172" spans="1:10" s="24" customFormat="1" ht="47.25" x14ac:dyDescent="0.2">
      <c r="A172" s="16" t="s">
        <v>421</v>
      </c>
      <c r="B172" s="11" t="s">
        <v>409</v>
      </c>
      <c r="C172" s="11" t="s">
        <v>16</v>
      </c>
      <c r="D172" s="12">
        <f>D173</f>
        <v>12000</v>
      </c>
      <c r="E172" s="12">
        <f t="shared" si="38"/>
        <v>-3660.2999999999993</v>
      </c>
      <c r="F172" s="12">
        <f t="shared" si="38"/>
        <v>8339.7000000000007</v>
      </c>
      <c r="G172" s="12">
        <f t="shared" si="38"/>
        <v>8339.7000000000007</v>
      </c>
      <c r="H172" s="12">
        <f t="shared" si="38"/>
        <v>8042.65</v>
      </c>
      <c r="I172" s="51">
        <f>ROUND(H172/F172,4)</f>
        <v>0.96440000000000003</v>
      </c>
      <c r="J172" s="51">
        <f>ROUND(H172/G172,4)</f>
        <v>0.96440000000000003</v>
      </c>
    </row>
    <row r="173" spans="1:10" s="24" customFormat="1" ht="31.5" x14ac:dyDescent="0.2">
      <c r="A173" s="16" t="s">
        <v>21</v>
      </c>
      <c r="B173" s="11" t="s">
        <v>409</v>
      </c>
      <c r="C173" s="11" t="s">
        <v>22</v>
      </c>
      <c r="D173" s="44">
        <v>12000</v>
      </c>
      <c r="E173" s="45">
        <f>F173-D173</f>
        <v>-3660.2999999999993</v>
      </c>
      <c r="F173" s="44">
        <v>8339.7000000000007</v>
      </c>
      <c r="G173" s="44">
        <v>8339.7000000000007</v>
      </c>
      <c r="H173" s="44">
        <v>8042.65</v>
      </c>
      <c r="I173" s="52">
        <f>ROUND(H173/F173,4)</f>
        <v>0.96440000000000003</v>
      </c>
      <c r="J173" s="52">
        <f>ROUND(H173/G173,4)</f>
        <v>0.96440000000000003</v>
      </c>
    </row>
    <row r="174" spans="1:10" s="24" customFormat="1" ht="47.25" x14ac:dyDescent="0.2">
      <c r="A174" s="16" t="s">
        <v>422</v>
      </c>
      <c r="B174" s="11" t="s">
        <v>410</v>
      </c>
      <c r="C174" s="11" t="s">
        <v>16</v>
      </c>
      <c r="D174" s="12">
        <f>D175</f>
        <v>121.2</v>
      </c>
      <c r="E174" s="12">
        <f t="shared" si="38"/>
        <v>0</v>
      </c>
      <c r="F174" s="12">
        <f t="shared" si="38"/>
        <v>121.2</v>
      </c>
      <c r="G174" s="12">
        <f t="shared" si="38"/>
        <v>121.2</v>
      </c>
      <c r="H174" s="12">
        <f t="shared" si="38"/>
        <v>66.459999999999994</v>
      </c>
      <c r="I174" s="51">
        <f>ROUND(H174/F174,4)</f>
        <v>0.54830000000000001</v>
      </c>
      <c r="J174" s="51">
        <f>ROUND(H174/G174,4)</f>
        <v>0.54830000000000001</v>
      </c>
    </row>
    <row r="175" spans="1:10" s="24" customFormat="1" ht="31.5" x14ac:dyDescent="0.2">
      <c r="A175" s="16" t="s">
        <v>21</v>
      </c>
      <c r="B175" s="11" t="s">
        <v>410</v>
      </c>
      <c r="C175" s="11" t="s">
        <v>22</v>
      </c>
      <c r="D175" s="44">
        <v>121.2</v>
      </c>
      <c r="E175" s="45">
        <f>F175-D175</f>
        <v>0</v>
      </c>
      <c r="F175" s="44">
        <v>121.2</v>
      </c>
      <c r="G175" s="44">
        <v>121.2</v>
      </c>
      <c r="H175" s="44">
        <v>66.459999999999994</v>
      </c>
      <c r="I175" s="52">
        <f>ROUND(H175/F175,4)</f>
        <v>0.54830000000000001</v>
      </c>
      <c r="J175" s="52">
        <f>ROUND(H175/G175,4)</f>
        <v>0.54830000000000001</v>
      </c>
    </row>
    <row r="176" spans="1:10" s="24" customFormat="1" ht="63" x14ac:dyDescent="0.2">
      <c r="A176" s="16" t="s">
        <v>134</v>
      </c>
      <c r="B176" s="11" t="s">
        <v>220</v>
      </c>
      <c r="C176" s="11" t="s">
        <v>16</v>
      </c>
      <c r="D176" s="12">
        <f>D177+D180</f>
        <v>5869.1</v>
      </c>
      <c r="E176" s="12">
        <f>E177+E180</f>
        <v>477</v>
      </c>
      <c r="F176" s="12">
        <f>F177+F180</f>
        <v>6346.1</v>
      </c>
      <c r="G176" s="12">
        <f>G177+G180</f>
        <v>6346.1</v>
      </c>
      <c r="H176" s="12">
        <f>H177+H180</f>
        <v>5765.91</v>
      </c>
      <c r="I176" s="51">
        <f t="shared" si="34"/>
        <v>0.90859999999999996</v>
      </c>
      <c r="J176" s="51">
        <f t="shared" si="35"/>
        <v>0.90859999999999996</v>
      </c>
    </row>
    <row r="177" spans="1:10" s="17" customFormat="1" ht="31.5" x14ac:dyDescent="0.2">
      <c r="A177" s="16" t="s">
        <v>118</v>
      </c>
      <c r="B177" s="11" t="s">
        <v>220</v>
      </c>
      <c r="C177" s="11" t="s">
        <v>119</v>
      </c>
      <c r="D177" s="12">
        <f>D178</f>
        <v>5869.1</v>
      </c>
      <c r="E177" s="12">
        <f t="shared" ref="E177:H178" si="39">E178</f>
        <v>477</v>
      </c>
      <c r="F177" s="12">
        <f t="shared" si="39"/>
        <v>6346.1</v>
      </c>
      <c r="G177" s="12">
        <f t="shared" si="39"/>
        <v>6191.39</v>
      </c>
      <c r="H177" s="12">
        <f t="shared" si="39"/>
        <v>5611.2</v>
      </c>
      <c r="I177" s="51">
        <f t="shared" si="34"/>
        <v>0.88419999999999999</v>
      </c>
      <c r="J177" s="51">
        <f t="shared" si="35"/>
        <v>0.90629999999999999</v>
      </c>
    </row>
    <row r="178" spans="1:10" s="24" customFormat="1" ht="15.75" x14ac:dyDescent="0.2">
      <c r="A178" s="16" t="s">
        <v>120</v>
      </c>
      <c r="B178" s="11" t="s">
        <v>220</v>
      </c>
      <c r="C178" s="11" t="s">
        <v>121</v>
      </c>
      <c r="D178" s="12">
        <f>D179</f>
        <v>5869.1</v>
      </c>
      <c r="E178" s="12">
        <f t="shared" si="39"/>
        <v>477</v>
      </c>
      <c r="F178" s="12">
        <f t="shared" si="39"/>
        <v>6346.1</v>
      </c>
      <c r="G178" s="12">
        <f t="shared" si="39"/>
        <v>6191.39</v>
      </c>
      <c r="H178" s="12">
        <f t="shared" si="39"/>
        <v>5611.2</v>
      </c>
      <c r="I178" s="51">
        <f t="shared" si="34"/>
        <v>0.88419999999999999</v>
      </c>
      <c r="J178" s="51">
        <f t="shared" si="35"/>
        <v>0.90629999999999999</v>
      </c>
    </row>
    <row r="179" spans="1:10" s="24" customFormat="1" ht="15.75" x14ac:dyDescent="0.2">
      <c r="A179" s="16" t="s">
        <v>124</v>
      </c>
      <c r="B179" s="11" t="s">
        <v>220</v>
      </c>
      <c r="C179" s="11" t="s">
        <v>125</v>
      </c>
      <c r="D179" s="44">
        <v>5869.1</v>
      </c>
      <c r="E179" s="45">
        <f>F179-D179</f>
        <v>477</v>
      </c>
      <c r="F179" s="44">
        <v>6346.1</v>
      </c>
      <c r="G179" s="44">
        <v>6191.39</v>
      </c>
      <c r="H179" s="44">
        <v>5611.2</v>
      </c>
      <c r="I179" s="52">
        <f t="shared" si="34"/>
        <v>0.88419999999999999</v>
      </c>
      <c r="J179" s="52">
        <f t="shared" si="35"/>
        <v>0.90629999999999999</v>
      </c>
    </row>
    <row r="180" spans="1:10" s="24" customFormat="1" ht="15.75" x14ac:dyDescent="0.2">
      <c r="A180" s="16" t="s">
        <v>30</v>
      </c>
      <c r="B180" s="11" t="s">
        <v>220</v>
      </c>
      <c r="C180" s="11" t="s">
        <v>31</v>
      </c>
      <c r="D180" s="12">
        <f>D181</f>
        <v>0</v>
      </c>
      <c r="E180" s="12">
        <f>E181</f>
        <v>0</v>
      </c>
      <c r="F180" s="12">
        <f>F181</f>
        <v>0</v>
      </c>
      <c r="G180" s="12">
        <f>G181</f>
        <v>154.71</v>
      </c>
      <c r="H180" s="12">
        <f>H181</f>
        <v>154.71</v>
      </c>
      <c r="I180" s="51"/>
      <c r="J180" s="51">
        <f t="shared" si="35"/>
        <v>1</v>
      </c>
    </row>
    <row r="181" spans="1:10" s="24" customFormat="1" ht="15.75" x14ac:dyDescent="0.2">
      <c r="A181" s="16" t="s">
        <v>372</v>
      </c>
      <c r="B181" s="11" t="s">
        <v>220</v>
      </c>
      <c r="C181" s="11" t="s">
        <v>33</v>
      </c>
      <c r="D181" s="44">
        <v>0</v>
      </c>
      <c r="E181" s="45">
        <f>F181-D181</f>
        <v>0</v>
      </c>
      <c r="F181" s="44">
        <v>0</v>
      </c>
      <c r="G181" s="44">
        <v>154.71</v>
      </c>
      <c r="H181" s="44">
        <v>154.71</v>
      </c>
      <c r="I181" s="52"/>
      <c r="J181" s="52">
        <f t="shared" si="35"/>
        <v>1</v>
      </c>
    </row>
    <row r="182" spans="1:10" s="24" customFormat="1" ht="31.5" x14ac:dyDescent="0.2">
      <c r="A182" s="16" t="s">
        <v>11</v>
      </c>
      <c r="B182" s="11" t="s">
        <v>221</v>
      </c>
      <c r="C182" s="11" t="s">
        <v>16</v>
      </c>
      <c r="D182" s="13">
        <f>D183</f>
        <v>8573</v>
      </c>
      <c r="E182" s="13">
        <f t="shared" ref="E182:H185" si="40">E183</f>
        <v>250</v>
      </c>
      <c r="F182" s="13">
        <f t="shared" si="40"/>
        <v>8823</v>
      </c>
      <c r="G182" s="13">
        <f t="shared" si="40"/>
        <v>8823</v>
      </c>
      <c r="H182" s="13">
        <f t="shared" si="40"/>
        <v>5884.21</v>
      </c>
      <c r="I182" s="51">
        <f t="shared" si="34"/>
        <v>0.66690000000000005</v>
      </c>
      <c r="J182" s="51">
        <f t="shared" si="35"/>
        <v>0.66690000000000005</v>
      </c>
    </row>
    <row r="183" spans="1:10" s="24" customFormat="1" ht="31.5" x14ac:dyDescent="0.2">
      <c r="A183" s="16" t="s">
        <v>118</v>
      </c>
      <c r="B183" s="11" t="s">
        <v>221</v>
      </c>
      <c r="C183" s="11" t="s">
        <v>119</v>
      </c>
      <c r="D183" s="12">
        <f>D184</f>
        <v>8573</v>
      </c>
      <c r="E183" s="12">
        <f t="shared" si="40"/>
        <v>250</v>
      </c>
      <c r="F183" s="12">
        <f t="shared" si="40"/>
        <v>8823</v>
      </c>
      <c r="G183" s="12">
        <f t="shared" si="40"/>
        <v>8823</v>
      </c>
      <c r="H183" s="12">
        <f t="shared" si="40"/>
        <v>5884.21</v>
      </c>
      <c r="I183" s="51">
        <f t="shared" si="34"/>
        <v>0.66690000000000005</v>
      </c>
      <c r="J183" s="51">
        <f t="shared" si="35"/>
        <v>0.66690000000000005</v>
      </c>
    </row>
    <row r="184" spans="1:10" s="24" customFormat="1" ht="15.75" x14ac:dyDescent="0.2">
      <c r="A184" s="16" t="s">
        <v>120</v>
      </c>
      <c r="B184" s="11" t="s">
        <v>221</v>
      </c>
      <c r="C184" s="11" t="s">
        <v>121</v>
      </c>
      <c r="D184" s="12">
        <f>D185</f>
        <v>8573</v>
      </c>
      <c r="E184" s="12">
        <f t="shared" si="40"/>
        <v>250</v>
      </c>
      <c r="F184" s="12">
        <f t="shared" si="40"/>
        <v>8823</v>
      </c>
      <c r="G184" s="12">
        <f t="shared" si="40"/>
        <v>8823</v>
      </c>
      <c r="H184" s="12">
        <f t="shared" si="40"/>
        <v>5884.21</v>
      </c>
      <c r="I184" s="51">
        <f t="shared" si="34"/>
        <v>0.66690000000000005</v>
      </c>
      <c r="J184" s="51">
        <f t="shared" si="35"/>
        <v>0.66690000000000005</v>
      </c>
    </row>
    <row r="185" spans="1:10" s="24" customFormat="1" ht="15.75" x14ac:dyDescent="0.2">
      <c r="A185" s="16" t="s">
        <v>124</v>
      </c>
      <c r="B185" s="11" t="s">
        <v>221</v>
      </c>
      <c r="C185" s="11" t="s">
        <v>125</v>
      </c>
      <c r="D185" s="12">
        <f>D186</f>
        <v>8573</v>
      </c>
      <c r="E185" s="12">
        <f t="shared" si="40"/>
        <v>250</v>
      </c>
      <c r="F185" s="12">
        <f t="shared" si="40"/>
        <v>8823</v>
      </c>
      <c r="G185" s="12">
        <f t="shared" si="40"/>
        <v>8823</v>
      </c>
      <c r="H185" s="12">
        <f t="shared" si="40"/>
        <v>5884.21</v>
      </c>
      <c r="I185" s="51">
        <f t="shared" si="34"/>
        <v>0.66690000000000005</v>
      </c>
      <c r="J185" s="51">
        <f t="shared" si="35"/>
        <v>0.66690000000000005</v>
      </c>
    </row>
    <row r="186" spans="1:10" s="24" customFormat="1" ht="31.5" x14ac:dyDescent="0.2">
      <c r="A186" s="16" t="s">
        <v>62</v>
      </c>
      <c r="B186" s="11" t="s">
        <v>221</v>
      </c>
      <c r="C186" s="11" t="s">
        <v>125</v>
      </c>
      <c r="D186" s="44">
        <v>8573</v>
      </c>
      <c r="E186" s="45">
        <f>F186-D186</f>
        <v>250</v>
      </c>
      <c r="F186" s="44">
        <v>8823</v>
      </c>
      <c r="G186" s="44">
        <v>8823</v>
      </c>
      <c r="H186" s="44">
        <v>5884.21</v>
      </c>
      <c r="I186" s="52">
        <f t="shared" si="34"/>
        <v>0.66690000000000005</v>
      </c>
      <c r="J186" s="52">
        <f t="shared" si="35"/>
        <v>0.66690000000000005</v>
      </c>
    </row>
    <row r="187" spans="1:10" s="24" customFormat="1" ht="15.75" x14ac:dyDescent="0.2">
      <c r="A187" s="16" t="s">
        <v>105</v>
      </c>
      <c r="B187" s="11" t="s">
        <v>223</v>
      </c>
      <c r="C187" s="11" t="s">
        <v>16</v>
      </c>
      <c r="D187" s="13">
        <f>D188+D199+D204+D207</f>
        <v>4968.8</v>
      </c>
      <c r="E187" s="13">
        <f>E188+E199+E204+E207</f>
        <v>-160.22000000000003</v>
      </c>
      <c r="F187" s="13">
        <f>F188+F199+F204+F207</f>
        <v>4808.58</v>
      </c>
      <c r="G187" s="13">
        <f>G188+G199+G204+G207</f>
        <v>4808.58</v>
      </c>
      <c r="H187" s="13">
        <f>H188+H199+H204+H207</f>
        <v>3332.97</v>
      </c>
      <c r="I187" s="51">
        <f t="shared" si="34"/>
        <v>0.69310000000000005</v>
      </c>
      <c r="J187" s="51">
        <f t="shared" si="35"/>
        <v>0.69310000000000005</v>
      </c>
    </row>
    <row r="188" spans="1:10" s="24" customFormat="1" ht="47.25" x14ac:dyDescent="0.2">
      <c r="A188" s="16" t="s">
        <v>222</v>
      </c>
      <c r="B188" s="11" t="s">
        <v>228</v>
      </c>
      <c r="C188" s="11" t="s">
        <v>16</v>
      </c>
      <c r="D188" s="12">
        <f>D189+D194</f>
        <v>266.3</v>
      </c>
      <c r="E188" s="12">
        <f>E189+E194</f>
        <v>9</v>
      </c>
      <c r="F188" s="12">
        <f>F189+F194</f>
        <v>275.3</v>
      </c>
      <c r="G188" s="12">
        <f>G189+G194</f>
        <v>275.3</v>
      </c>
      <c r="H188" s="12">
        <f>H189+H194</f>
        <v>275.07</v>
      </c>
      <c r="I188" s="51">
        <f t="shared" si="34"/>
        <v>0.99919999999999998</v>
      </c>
      <c r="J188" s="51">
        <f t="shared" si="35"/>
        <v>0.99919999999999998</v>
      </c>
    </row>
    <row r="189" spans="1:10" s="26" customFormat="1" ht="47.25" x14ac:dyDescent="0.2">
      <c r="A189" s="16" t="s">
        <v>136</v>
      </c>
      <c r="B189" s="11" t="s">
        <v>229</v>
      </c>
      <c r="C189" s="25" t="s">
        <v>16</v>
      </c>
      <c r="D189" s="13">
        <f>D190</f>
        <v>223.8</v>
      </c>
      <c r="E189" s="13">
        <f t="shared" ref="E189:H192" si="41">E190</f>
        <v>9</v>
      </c>
      <c r="F189" s="13">
        <f t="shared" si="41"/>
        <v>232.8</v>
      </c>
      <c r="G189" s="13">
        <f t="shared" si="41"/>
        <v>232.8</v>
      </c>
      <c r="H189" s="13">
        <f t="shared" si="41"/>
        <v>232.7</v>
      </c>
      <c r="I189" s="51">
        <f t="shared" si="34"/>
        <v>0.99960000000000004</v>
      </c>
      <c r="J189" s="51">
        <f t="shared" si="35"/>
        <v>0.99960000000000004</v>
      </c>
    </row>
    <row r="190" spans="1:10" s="24" customFormat="1" ht="31.5" x14ac:dyDescent="0.2">
      <c r="A190" s="16" t="s">
        <v>28</v>
      </c>
      <c r="B190" s="11" t="s">
        <v>229</v>
      </c>
      <c r="C190" s="11" t="s">
        <v>16</v>
      </c>
      <c r="D190" s="12">
        <f>D191</f>
        <v>223.8</v>
      </c>
      <c r="E190" s="12">
        <f t="shared" si="41"/>
        <v>9</v>
      </c>
      <c r="F190" s="12">
        <f t="shared" si="41"/>
        <v>232.8</v>
      </c>
      <c r="G190" s="12">
        <f t="shared" si="41"/>
        <v>232.8</v>
      </c>
      <c r="H190" s="12">
        <f t="shared" si="41"/>
        <v>232.7</v>
      </c>
      <c r="I190" s="51">
        <f t="shared" si="34"/>
        <v>0.99960000000000004</v>
      </c>
      <c r="J190" s="51">
        <f t="shared" si="35"/>
        <v>0.99960000000000004</v>
      </c>
    </row>
    <row r="191" spans="1:10" s="24" customFormat="1" ht="31.5" x14ac:dyDescent="0.2">
      <c r="A191" s="16" t="s">
        <v>118</v>
      </c>
      <c r="B191" s="11" t="s">
        <v>229</v>
      </c>
      <c r="C191" s="11" t="s">
        <v>119</v>
      </c>
      <c r="D191" s="12">
        <f>D192</f>
        <v>223.8</v>
      </c>
      <c r="E191" s="12">
        <f t="shared" si="41"/>
        <v>9</v>
      </c>
      <c r="F191" s="12">
        <f t="shared" si="41"/>
        <v>232.8</v>
      </c>
      <c r="G191" s="12">
        <f t="shared" si="41"/>
        <v>232.8</v>
      </c>
      <c r="H191" s="12">
        <f t="shared" si="41"/>
        <v>232.7</v>
      </c>
      <c r="I191" s="51">
        <f t="shared" si="34"/>
        <v>0.99960000000000004</v>
      </c>
      <c r="J191" s="51">
        <f t="shared" si="35"/>
        <v>0.99960000000000004</v>
      </c>
    </row>
    <row r="192" spans="1:10" s="24" customFormat="1" ht="15.75" x14ac:dyDescent="0.2">
      <c r="A192" s="16" t="s">
        <v>120</v>
      </c>
      <c r="B192" s="11" t="s">
        <v>229</v>
      </c>
      <c r="C192" s="11" t="s">
        <v>121</v>
      </c>
      <c r="D192" s="12">
        <f>D193</f>
        <v>223.8</v>
      </c>
      <c r="E192" s="12">
        <f t="shared" si="41"/>
        <v>9</v>
      </c>
      <c r="F192" s="12">
        <f t="shared" si="41"/>
        <v>232.8</v>
      </c>
      <c r="G192" s="12">
        <f t="shared" si="41"/>
        <v>232.8</v>
      </c>
      <c r="H192" s="12">
        <f t="shared" si="41"/>
        <v>232.7</v>
      </c>
      <c r="I192" s="51">
        <f t="shared" si="34"/>
        <v>0.99960000000000004</v>
      </c>
      <c r="J192" s="51">
        <f t="shared" si="35"/>
        <v>0.99960000000000004</v>
      </c>
    </row>
    <row r="193" spans="1:10" s="24" customFormat="1" ht="15.75" x14ac:dyDescent="0.2">
      <c r="A193" s="16" t="s">
        <v>124</v>
      </c>
      <c r="B193" s="11" t="s">
        <v>229</v>
      </c>
      <c r="C193" s="11" t="s">
        <v>125</v>
      </c>
      <c r="D193" s="44">
        <v>223.8</v>
      </c>
      <c r="E193" s="45">
        <f>F193-D193</f>
        <v>9</v>
      </c>
      <c r="F193" s="44">
        <v>232.8</v>
      </c>
      <c r="G193" s="44">
        <v>232.8</v>
      </c>
      <c r="H193" s="44">
        <v>232.7</v>
      </c>
      <c r="I193" s="52">
        <f t="shared" si="34"/>
        <v>0.99960000000000004</v>
      </c>
      <c r="J193" s="52">
        <f t="shared" si="35"/>
        <v>0.99960000000000004</v>
      </c>
    </row>
    <row r="194" spans="1:10" s="24" customFormat="1" ht="47.25" x14ac:dyDescent="0.2">
      <c r="A194" s="16" t="s">
        <v>135</v>
      </c>
      <c r="B194" s="11" t="s">
        <v>230</v>
      </c>
      <c r="C194" s="11" t="s">
        <v>16</v>
      </c>
      <c r="D194" s="13">
        <f>D195</f>
        <v>42.5</v>
      </c>
      <c r="E194" s="13">
        <f t="shared" ref="E194:H197" si="42">E195</f>
        <v>0</v>
      </c>
      <c r="F194" s="13">
        <f t="shared" si="42"/>
        <v>42.5</v>
      </c>
      <c r="G194" s="13">
        <f t="shared" si="42"/>
        <v>42.5</v>
      </c>
      <c r="H194" s="13">
        <f t="shared" si="42"/>
        <v>42.37</v>
      </c>
      <c r="I194" s="51">
        <f t="shared" si="34"/>
        <v>0.99690000000000001</v>
      </c>
      <c r="J194" s="51">
        <f t="shared" si="35"/>
        <v>0.99690000000000001</v>
      </c>
    </row>
    <row r="195" spans="1:10" s="24" customFormat="1" ht="31.5" x14ac:dyDescent="0.2">
      <c r="A195" s="16" t="s">
        <v>28</v>
      </c>
      <c r="B195" s="11" t="s">
        <v>230</v>
      </c>
      <c r="C195" s="11" t="s">
        <v>16</v>
      </c>
      <c r="D195" s="12">
        <f>D196</f>
        <v>42.5</v>
      </c>
      <c r="E195" s="12">
        <f t="shared" si="42"/>
        <v>0</v>
      </c>
      <c r="F195" s="12">
        <f t="shared" si="42"/>
        <v>42.5</v>
      </c>
      <c r="G195" s="12">
        <f t="shared" si="42"/>
        <v>42.5</v>
      </c>
      <c r="H195" s="12">
        <f t="shared" si="42"/>
        <v>42.37</v>
      </c>
      <c r="I195" s="51">
        <f t="shared" si="34"/>
        <v>0.99690000000000001</v>
      </c>
      <c r="J195" s="51">
        <f t="shared" si="35"/>
        <v>0.99690000000000001</v>
      </c>
    </row>
    <row r="196" spans="1:10" s="24" customFormat="1" ht="31.5" x14ac:dyDescent="0.2">
      <c r="A196" s="16" t="s">
        <v>118</v>
      </c>
      <c r="B196" s="11" t="s">
        <v>230</v>
      </c>
      <c r="C196" s="11" t="s">
        <v>119</v>
      </c>
      <c r="D196" s="12">
        <f>D197</f>
        <v>42.5</v>
      </c>
      <c r="E196" s="12">
        <f t="shared" si="42"/>
        <v>0</v>
      </c>
      <c r="F196" s="12">
        <f t="shared" si="42"/>
        <v>42.5</v>
      </c>
      <c r="G196" s="12">
        <f t="shared" si="42"/>
        <v>42.5</v>
      </c>
      <c r="H196" s="12">
        <f t="shared" si="42"/>
        <v>42.37</v>
      </c>
      <c r="I196" s="51">
        <f t="shared" si="34"/>
        <v>0.99690000000000001</v>
      </c>
      <c r="J196" s="51">
        <f t="shared" si="35"/>
        <v>0.99690000000000001</v>
      </c>
    </row>
    <row r="197" spans="1:10" s="24" customFormat="1" ht="15.75" x14ac:dyDescent="0.2">
      <c r="A197" s="16" t="s">
        <v>120</v>
      </c>
      <c r="B197" s="11" t="s">
        <v>230</v>
      </c>
      <c r="C197" s="11" t="s">
        <v>121</v>
      </c>
      <c r="D197" s="12">
        <f>D198</f>
        <v>42.5</v>
      </c>
      <c r="E197" s="12">
        <f t="shared" si="42"/>
        <v>0</v>
      </c>
      <c r="F197" s="12">
        <f t="shared" si="42"/>
        <v>42.5</v>
      </c>
      <c r="G197" s="12">
        <f t="shared" si="42"/>
        <v>42.5</v>
      </c>
      <c r="H197" s="12">
        <f t="shared" si="42"/>
        <v>42.37</v>
      </c>
      <c r="I197" s="51">
        <f t="shared" si="34"/>
        <v>0.99690000000000001</v>
      </c>
      <c r="J197" s="51">
        <f t="shared" si="35"/>
        <v>0.99690000000000001</v>
      </c>
    </row>
    <row r="198" spans="1:10" s="24" customFormat="1" ht="15.75" x14ac:dyDescent="0.2">
      <c r="A198" s="16" t="s">
        <v>124</v>
      </c>
      <c r="B198" s="11" t="s">
        <v>230</v>
      </c>
      <c r="C198" s="11" t="s">
        <v>125</v>
      </c>
      <c r="D198" s="44">
        <v>42.5</v>
      </c>
      <c r="E198" s="45">
        <f>F198-D198</f>
        <v>0</v>
      </c>
      <c r="F198" s="44">
        <v>42.5</v>
      </c>
      <c r="G198" s="44">
        <v>42.5</v>
      </c>
      <c r="H198" s="44">
        <v>42.37</v>
      </c>
      <c r="I198" s="52">
        <f t="shared" si="34"/>
        <v>0.99690000000000001</v>
      </c>
      <c r="J198" s="52">
        <f t="shared" si="35"/>
        <v>0.99690000000000001</v>
      </c>
    </row>
    <row r="199" spans="1:10" s="24" customFormat="1" ht="31.5" x14ac:dyDescent="0.2">
      <c r="A199" s="16" t="s">
        <v>128</v>
      </c>
      <c r="B199" s="11" t="s">
        <v>224</v>
      </c>
      <c r="C199" s="11" t="s">
        <v>16</v>
      </c>
      <c r="D199" s="12">
        <f>D200</f>
        <v>3502.5</v>
      </c>
      <c r="E199" s="12">
        <f t="shared" ref="E199:H202" si="43">E200</f>
        <v>-291</v>
      </c>
      <c r="F199" s="12">
        <f t="shared" si="43"/>
        <v>3211.5</v>
      </c>
      <c r="G199" s="12">
        <f t="shared" si="43"/>
        <v>3211.5</v>
      </c>
      <c r="H199" s="12">
        <f t="shared" si="43"/>
        <v>1809.68</v>
      </c>
      <c r="I199" s="51">
        <f t="shared" si="34"/>
        <v>0.5635</v>
      </c>
      <c r="J199" s="51">
        <f t="shared" si="35"/>
        <v>0.5635</v>
      </c>
    </row>
    <row r="200" spans="1:10" s="24" customFormat="1" ht="31.5" x14ac:dyDescent="0.2">
      <c r="A200" s="16" t="s">
        <v>28</v>
      </c>
      <c r="B200" s="11" t="s">
        <v>225</v>
      </c>
      <c r="C200" s="11" t="s">
        <v>16</v>
      </c>
      <c r="D200" s="12">
        <f>D201</f>
        <v>3502.5</v>
      </c>
      <c r="E200" s="12">
        <f t="shared" si="43"/>
        <v>-291</v>
      </c>
      <c r="F200" s="12">
        <f t="shared" si="43"/>
        <v>3211.5</v>
      </c>
      <c r="G200" s="12">
        <f t="shared" si="43"/>
        <v>3211.5</v>
      </c>
      <c r="H200" s="12">
        <f t="shared" si="43"/>
        <v>1809.68</v>
      </c>
      <c r="I200" s="51">
        <f t="shared" si="34"/>
        <v>0.5635</v>
      </c>
      <c r="J200" s="51">
        <f t="shared" si="35"/>
        <v>0.5635</v>
      </c>
    </row>
    <row r="201" spans="1:10" s="24" customFormat="1" ht="31.5" x14ac:dyDescent="0.2">
      <c r="A201" s="16" t="s">
        <v>118</v>
      </c>
      <c r="B201" s="11" t="s">
        <v>225</v>
      </c>
      <c r="C201" s="25" t="s">
        <v>119</v>
      </c>
      <c r="D201" s="13">
        <f>D202</f>
        <v>3502.5</v>
      </c>
      <c r="E201" s="13">
        <f t="shared" si="43"/>
        <v>-291</v>
      </c>
      <c r="F201" s="13">
        <f t="shared" si="43"/>
        <v>3211.5</v>
      </c>
      <c r="G201" s="13">
        <f t="shared" si="43"/>
        <v>3211.5</v>
      </c>
      <c r="H201" s="13">
        <f t="shared" si="43"/>
        <v>1809.68</v>
      </c>
      <c r="I201" s="51">
        <f t="shared" si="34"/>
        <v>0.5635</v>
      </c>
      <c r="J201" s="51">
        <f t="shared" si="35"/>
        <v>0.5635</v>
      </c>
    </row>
    <row r="202" spans="1:10" s="24" customFormat="1" ht="15.75" x14ac:dyDescent="0.2">
      <c r="A202" s="16" t="s">
        <v>120</v>
      </c>
      <c r="B202" s="11" t="s">
        <v>225</v>
      </c>
      <c r="C202" s="11" t="s">
        <v>121</v>
      </c>
      <c r="D202" s="12">
        <f>D203</f>
        <v>3502.5</v>
      </c>
      <c r="E202" s="12">
        <f t="shared" si="43"/>
        <v>-291</v>
      </c>
      <c r="F202" s="12">
        <f t="shared" si="43"/>
        <v>3211.5</v>
      </c>
      <c r="G202" s="12">
        <f t="shared" si="43"/>
        <v>3211.5</v>
      </c>
      <c r="H202" s="12">
        <f t="shared" si="43"/>
        <v>1809.68</v>
      </c>
      <c r="I202" s="51">
        <f t="shared" si="34"/>
        <v>0.5635</v>
      </c>
      <c r="J202" s="51">
        <f t="shared" si="35"/>
        <v>0.5635</v>
      </c>
    </row>
    <row r="203" spans="1:10" s="24" customFormat="1" ht="15.75" x14ac:dyDescent="0.2">
      <c r="A203" s="16" t="s">
        <v>124</v>
      </c>
      <c r="B203" s="11" t="s">
        <v>225</v>
      </c>
      <c r="C203" s="11" t="s">
        <v>125</v>
      </c>
      <c r="D203" s="44">
        <v>3502.5</v>
      </c>
      <c r="E203" s="45">
        <f>F203-D203</f>
        <v>-291</v>
      </c>
      <c r="F203" s="44">
        <v>3211.5</v>
      </c>
      <c r="G203" s="44">
        <v>3211.5</v>
      </c>
      <c r="H203" s="44">
        <v>1809.68</v>
      </c>
      <c r="I203" s="52">
        <f t="shared" si="34"/>
        <v>0.5635</v>
      </c>
      <c r="J203" s="52">
        <f t="shared" si="35"/>
        <v>0.5635</v>
      </c>
    </row>
    <row r="204" spans="1:10" s="24" customFormat="1" ht="31.5" x14ac:dyDescent="0.2">
      <c r="A204" s="16" t="s">
        <v>106</v>
      </c>
      <c r="B204" s="11" t="s">
        <v>226</v>
      </c>
      <c r="C204" s="11" t="s">
        <v>16</v>
      </c>
      <c r="D204" s="12">
        <f>D205</f>
        <v>120</v>
      </c>
      <c r="E204" s="12">
        <f t="shared" ref="E204:H205" si="44">E205</f>
        <v>-18.22</v>
      </c>
      <c r="F204" s="12">
        <f t="shared" si="44"/>
        <v>101.78</v>
      </c>
      <c r="G204" s="12">
        <f t="shared" si="44"/>
        <v>101.78</v>
      </c>
      <c r="H204" s="12">
        <f t="shared" si="44"/>
        <v>48.24</v>
      </c>
      <c r="I204" s="51">
        <f t="shared" si="34"/>
        <v>0.47399999999999998</v>
      </c>
      <c r="J204" s="51">
        <f t="shared" si="35"/>
        <v>0.47399999999999998</v>
      </c>
    </row>
    <row r="205" spans="1:10" s="26" customFormat="1" ht="15.75" x14ac:dyDescent="0.2">
      <c r="A205" s="16" t="s">
        <v>29</v>
      </c>
      <c r="B205" s="11" t="s">
        <v>227</v>
      </c>
      <c r="C205" s="11" t="s">
        <v>16</v>
      </c>
      <c r="D205" s="12">
        <f>D206</f>
        <v>120</v>
      </c>
      <c r="E205" s="12">
        <f t="shared" si="44"/>
        <v>-18.22</v>
      </c>
      <c r="F205" s="12">
        <f t="shared" si="44"/>
        <v>101.78</v>
      </c>
      <c r="G205" s="12">
        <f t="shared" si="44"/>
        <v>101.78</v>
      </c>
      <c r="H205" s="12">
        <f t="shared" si="44"/>
        <v>48.24</v>
      </c>
      <c r="I205" s="51">
        <f t="shared" si="34"/>
        <v>0.47399999999999998</v>
      </c>
      <c r="J205" s="51">
        <f t="shared" si="35"/>
        <v>0.47399999999999998</v>
      </c>
    </row>
    <row r="206" spans="1:10" s="24" customFormat="1" ht="31.5" x14ac:dyDescent="0.2">
      <c r="A206" s="16" t="s">
        <v>21</v>
      </c>
      <c r="B206" s="11" t="s">
        <v>227</v>
      </c>
      <c r="C206" s="25" t="s">
        <v>22</v>
      </c>
      <c r="D206" s="44">
        <v>120</v>
      </c>
      <c r="E206" s="45">
        <f>F206-D206</f>
        <v>-18.22</v>
      </c>
      <c r="F206" s="44">
        <v>101.78</v>
      </c>
      <c r="G206" s="44">
        <v>101.78</v>
      </c>
      <c r="H206" s="44">
        <v>48.24</v>
      </c>
      <c r="I206" s="52">
        <f t="shared" si="34"/>
        <v>0.47399999999999998</v>
      </c>
      <c r="J206" s="52">
        <f t="shared" si="35"/>
        <v>0.47399999999999998</v>
      </c>
    </row>
    <row r="207" spans="1:10" s="24" customFormat="1" ht="47.25" x14ac:dyDescent="0.2">
      <c r="A207" s="16" t="s">
        <v>309</v>
      </c>
      <c r="B207" s="11" t="s">
        <v>310</v>
      </c>
      <c r="C207" s="25" t="s">
        <v>16</v>
      </c>
      <c r="D207" s="12">
        <f>D208</f>
        <v>1080</v>
      </c>
      <c r="E207" s="12">
        <f t="shared" ref="E207:H211" si="45">E208</f>
        <v>140</v>
      </c>
      <c r="F207" s="12">
        <f t="shared" si="45"/>
        <v>1220</v>
      </c>
      <c r="G207" s="12">
        <f t="shared" si="45"/>
        <v>1220</v>
      </c>
      <c r="H207" s="12">
        <f t="shared" si="45"/>
        <v>1199.98</v>
      </c>
      <c r="I207" s="51">
        <f t="shared" si="34"/>
        <v>0.98360000000000003</v>
      </c>
      <c r="J207" s="51">
        <f t="shared" si="35"/>
        <v>0.98360000000000003</v>
      </c>
    </row>
    <row r="208" spans="1:10" s="35" customFormat="1" ht="47.25" x14ac:dyDescent="0.2">
      <c r="A208" s="16" t="s">
        <v>308</v>
      </c>
      <c r="B208" s="11" t="s">
        <v>311</v>
      </c>
      <c r="C208" s="11" t="s">
        <v>16</v>
      </c>
      <c r="D208" s="12">
        <f>D209</f>
        <v>1080</v>
      </c>
      <c r="E208" s="12">
        <f t="shared" si="45"/>
        <v>140</v>
      </c>
      <c r="F208" s="12">
        <f t="shared" si="45"/>
        <v>1220</v>
      </c>
      <c r="G208" s="12">
        <f t="shared" si="45"/>
        <v>1220</v>
      </c>
      <c r="H208" s="12">
        <f t="shared" si="45"/>
        <v>1199.98</v>
      </c>
      <c r="I208" s="51">
        <f t="shared" si="34"/>
        <v>0.98360000000000003</v>
      </c>
      <c r="J208" s="51">
        <f t="shared" si="35"/>
        <v>0.98360000000000003</v>
      </c>
    </row>
    <row r="209" spans="1:12" s="36" customFormat="1" ht="31.5" x14ac:dyDescent="0.2">
      <c r="A209" s="16" t="s">
        <v>28</v>
      </c>
      <c r="B209" s="11" t="s">
        <v>311</v>
      </c>
      <c r="C209" s="25" t="s">
        <v>16</v>
      </c>
      <c r="D209" s="13">
        <f>D210</f>
        <v>1080</v>
      </c>
      <c r="E209" s="13">
        <f t="shared" si="45"/>
        <v>140</v>
      </c>
      <c r="F209" s="13">
        <f t="shared" si="45"/>
        <v>1220</v>
      </c>
      <c r="G209" s="13">
        <f t="shared" si="45"/>
        <v>1220</v>
      </c>
      <c r="H209" s="13">
        <f t="shared" si="45"/>
        <v>1199.98</v>
      </c>
      <c r="I209" s="51">
        <f t="shared" si="34"/>
        <v>0.98360000000000003</v>
      </c>
      <c r="J209" s="51">
        <f t="shared" si="35"/>
        <v>0.98360000000000003</v>
      </c>
    </row>
    <row r="210" spans="1:12" s="35" customFormat="1" ht="31.5" x14ac:dyDescent="0.2">
      <c r="A210" s="16" t="s">
        <v>118</v>
      </c>
      <c r="B210" s="11" t="s">
        <v>311</v>
      </c>
      <c r="C210" s="11" t="s">
        <v>119</v>
      </c>
      <c r="D210" s="12">
        <f>D211</f>
        <v>1080</v>
      </c>
      <c r="E210" s="12">
        <f t="shared" si="45"/>
        <v>140</v>
      </c>
      <c r="F210" s="12">
        <f t="shared" si="45"/>
        <v>1220</v>
      </c>
      <c r="G210" s="12">
        <f t="shared" si="45"/>
        <v>1220</v>
      </c>
      <c r="H210" s="12">
        <f t="shared" si="45"/>
        <v>1199.98</v>
      </c>
      <c r="I210" s="51">
        <f t="shared" si="34"/>
        <v>0.98360000000000003</v>
      </c>
      <c r="J210" s="51">
        <f t="shared" si="35"/>
        <v>0.98360000000000003</v>
      </c>
    </row>
    <row r="211" spans="1:12" s="35" customFormat="1" ht="15.75" x14ac:dyDescent="0.2">
      <c r="A211" s="16" t="s">
        <v>120</v>
      </c>
      <c r="B211" s="11" t="s">
        <v>311</v>
      </c>
      <c r="C211" s="11" t="s">
        <v>121</v>
      </c>
      <c r="D211" s="12">
        <f>D212</f>
        <v>1080</v>
      </c>
      <c r="E211" s="12">
        <f t="shared" si="45"/>
        <v>140</v>
      </c>
      <c r="F211" s="12">
        <f t="shared" si="45"/>
        <v>1220</v>
      </c>
      <c r="G211" s="12">
        <f t="shared" si="45"/>
        <v>1220</v>
      </c>
      <c r="H211" s="12">
        <f t="shared" si="45"/>
        <v>1199.98</v>
      </c>
      <c r="I211" s="51">
        <f t="shared" si="34"/>
        <v>0.98360000000000003</v>
      </c>
      <c r="J211" s="51">
        <f t="shared" si="35"/>
        <v>0.98360000000000003</v>
      </c>
    </row>
    <row r="212" spans="1:12" s="35" customFormat="1" ht="15.75" x14ac:dyDescent="0.2">
      <c r="A212" s="16" t="s">
        <v>124</v>
      </c>
      <c r="B212" s="11" t="s">
        <v>311</v>
      </c>
      <c r="C212" s="11" t="s">
        <v>125</v>
      </c>
      <c r="D212" s="44">
        <v>1080</v>
      </c>
      <c r="E212" s="45">
        <f>F212-D212</f>
        <v>140</v>
      </c>
      <c r="F212" s="44">
        <v>1220</v>
      </c>
      <c r="G212" s="44">
        <v>1220</v>
      </c>
      <c r="H212" s="44">
        <v>1199.98</v>
      </c>
      <c r="I212" s="52">
        <f t="shared" si="34"/>
        <v>0.98360000000000003</v>
      </c>
      <c r="J212" s="52">
        <f t="shared" si="35"/>
        <v>0.98360000000000003</v>
      </c>
    </row>
    <row r="213" spans="1:12" ht="47.25" x14ac:dyDescent="0.2">
      <c r="A213" s="15" t="s">
        <v>53</v>
      </c>
      <c r="B213" s="2" t="s">
        <v>90</v>
      </c>
      <c r="C213" s="2" t="s">
        <v>16</v>
      </c>
      <c r="D213" s="3">
        <f>D214+D222+D225</f>
        <v>3893.5</v>
      </c>
      <c r="E213" s="3">
        <f>E214+E222+E225</f>
        <v>-514.5</v>
      </c>
      <c r="F213" s="3">
        <f>F214+F222+F225</f>
        <v>3379</v>
      </c>
      <c r="G213" s="3">
        <f>G214+G222+G225</f>
        <v>3386.78</v>
      </c>
      <c r="H213" s="3">
        <f>H214+H222+H225</f>
        <v>3386.7200000000003</v>
      </c>
      <c r="I213" s="50">
        <f t="shared" si="34"/>
        <v>1.0023</v>
      </c>
      <c r="J213" s="50">
        <f t="shared" si="35"/>
        <v>1</v>
      </c>
      <c r="L213" s="56"/>
    </row>
    <row r="214" spans="1:12" s="14" customFormat="1" ht="15.75" x14ac:dyDescent="0.2">
      <c r="A214" s="16" t="s">
        <v>55</v>
      </c>
      <c r="B214" s="32" t="s">
        <v>231</v>
      </c>
      <c r="C214" s="32" t="s">
        <v>16</v>
      </c>
      <c r="D214" s="12">
        <f>D215+D217+D219</f>
        <v>3655.5</v>
      </c>
      <c r="E214" s="12">
        <f>E215+E217+E219</f>
        <v>-419.90999999999997</v>
      </c>
      <c r="F214" s="12">
        <f>F215+F217+F219</f>
        <v>3235.59</v>
      </c>
      <c r="G214" s="12">
        <f>G215+G217+G219</f>
        <v>3243.3700000000003</v>
      </c>
      <c r="H214" s="12">
        <f>H215+H217+H219</f>
        <v>3243.32</v>
      </c>
      <c r="I214" s="51">
        <f t="shared" si="34"/>
        <v>1.0024</v>
      </c>
      <c r="J214" s="51">
        <f t="shared" si="35"/>
        <v>1</v>
      </c>
    </row>
    <row r="215" spans="1:12" s="24" customFormat="1" ht="15.75" x14ac:dyDescent="0.2">
      <c r="A215" s="16" t="s">
        <v>29</v>
      </c>
      <c r="B215" s="32" t="s">
        <v>232</v>
      </c>
      <c r="C215" s="32" t="s">
        <v>16</v>
      </c>
      <c r="D215" s="13">
        <f>D216</f>
        <v>600</v>
      </c>
      <c r="E215" s="13">
        <f>E216</f>
        <v>0</v>
      </c>
      <c r="F215" s="13">
        <f>F216</f>
        <v>600</v>
      </c>
      <c r="G215" s="13">
        <f>G216</f>
        <v>607.78</v>
      </c>
      <c r="H215" s="13">
        <f>H216</f>
        <v>607.78</v>
      </c>
      <c r="I215" s="51">
        <f t="shared" si="34"/>
        <v>1.0129999999999999</v>
      </c>
      <c r="J215" s="51">
        <f t="shared" si="35"/>
        <v>1</v>
      </c>
    </row>
    <row r="216" spans="1:12" s="24" customFormat="1" ht="47.25" x14ac:dyDescent="0.2">
      <c r="A216" s="16" t="s">
        <v>60</v>
      </c>
      <c r="B216" s="11" t="s">
        <v>232</v>
      </c>
      <c r="C216" s="11" t="s">
        <v>61</v>
      </c>
      <c r="D216" s="44">
        <v>600</v>
      </c>
      <c r="E216" s="45">
        <f>F216-D216</f>
        <v>0</v>
      </c>
      <c r="F216" s="44">
        <v>600</v>
      </c>
      <c r="G216" s="44">
        <v>607.78</v>
      </c>
      <c r="H216" s="44">
        <v>607.78</v>
      </c>
      <c r="I216" s="52">
        <f t="shared" si="34"/>
        <v>1.0129999999999999</v>
      </c>
      <c r="J216" s="52">
        <f t="shared" si="35"/>
        <v>1</v>
      </c>
    </row>
    <row r="217" spans="1:12" s="24" customFormat="1" ht="31.5" x14ac:dyDescent="0.2">
      <c r="A217" s="16" t="s">
        <v>149</v>
      </c>
      <c r="B217" s="11" t="s">
        <v>233</v>
      </c>
      <c r="C217" s="11" t="s">
        <v>16</v>
      </c>
      <c r="D217" s="12">
        <f>D218</f>
        <v>3024.9</v>
      </c>
      <c r="E217" s="12">
        <f>E218</f>
        <v>-514.5</v>
      </c>
      <c r="F217" s="12">
        <f>F218</f>
        <v>2510.4</v>
      </c>
      <c r="G217" s="12">
        <f>G218</f>
        <v>2510.4</v>
      </c>
      <c r="H217" s="12">
        <f>H218</f>
        <v>2510.39</v>
      </c>
      <c r="I217" s="51">
        <f t="shared" si="34"/>
        <v>1</v>
      </c>
      <c r="J217" s="51">
        <f t="shared" si="35"/>
        <v>1</v>
      </c>
    </row>
    <row r="218" spans="1:12" s="24" customFormat="1" ht="47.25" x14ac:dyDescent="0.2">
      <c r="A218" s="16" t="s">
        <v>60</v>
      </c>
      <c r="B218" s="11" t="s">
        <v>233</v>
      </c>
      <c r="C218" s="11" t="s">
        <v>61</v>
      </c>
      <c r="D218" s="44">
        <v>3024.9</v>
      </c>
      <c r="E218" s="45">
        <f>F218-D218</f>
        <v>-514.5</v>
      </c>
      <c r="F218" s="44">
        <v>2510.4</v>
      </c>
      <c r="G218" s="44">
        <v>2510.4</v>
      </c>
      <c r="H218" s="44">
        <v>2510.39</v>
      </c>
      <c r="I218" s="52">
        <f t="shared" si="34"/>
        <v>1</v>
      </c>
      <c r="J218" s="52">
        <f t="shared" si="35"/>
        <v>1</v>
      </c>
    </row>
    <row r="219" spans="1:12" s="24" customFormat="1" ht="63" x14ac:dyDescent="0.2">
      <c r="A219" s="16" t="s">
        <v>14</v>
      </c>
      <c r="B219" s="11" t="s">
        <v>234</v>
      </c>
      <c r="C219" s="11" t="s">
        <v>16</v>
      </c>
      <c r="D219" s="13">
        <f>SUM(D220:D221)</f>
        <v>30.6</v>
      </c>
      <c r="E219" s="13">
        <f>SUM(E220:E221)</f>
        <v>94.59</v>
      </c>
      <c r="F219" s="13">
        <f>SUM(F220:F221)</f>
        <v>125.19</v>
      </c>
      <c r="G219" s="13">
        <f>SUM(G220:G221)</f>
        <v>125.19</v>
      </c>
      <c r="H219" s="13">
        <f>SUM(H220:H221)</f>
        <v>125.15</v>
      </c>
      <c r="I219" s="51">
        <f t="shared" si="34"/>
        <v>0.99970000000000003</v>
      </c>
      <c r="J219" s="51">
        <f t="shared" si="35"/>
        <v>0.99970000000000003</v>
      </c>
    </row>
    <row r="220" spans="1:12" s="24" customFormat="1" ht="47.25" x14ac:dyDescent="0.2">
      <c r="A220" s="16" t="s">
        <v>60</v>
      </c>
      <c r="B220" s="11" t="s">
        <v>234</v>
      </c>
      <c r="C220" s="11" t="s">
        <v>61</v>
      </c>
      <c r="D220" s="44">
        <v>30.6</v>
      </c>
      <c r="E220" s="45">
        <f>F220-D220</f>
        <v>-5.2000000000000028</v>
      </c>
      <c r="F220" s="44">
        <v>25.4</v>
      </c>
      <c r="G220" s="44">
        <v>25.4</v>
      </c>
      <c r="H220" s="44">
        <v>25.36</v>
      </c>
      <c r="I220" s="52">
        <f t="shared" si="34"/>
        <v>0.99839999999999995</v>
      </c>
      <c r="J220" s="52">
        <f t="shared" si="35"/>
        <v>0.99839999999999995</v>
      </c>
    </row>
    <row r="221" spans="1:12" s="24" customFormat="1" ht="15.75" x14ac:dyDescent="0.2">
      <c r="A221" s="16" t="s">
        <v>389</v>
      </c>
      <c r="B221" s="11" t="s">
        <v>234</v>
      </c>
      <c r="C221" s="11" t="s">
        <v>390</v>
      </c>
      <c r="D221" s="44">
        <v>0</v>
      </c>
      <c r="E221" s="45">
        <f>F221-D221</f>
        <v>99.79</v>
      </c>
      <c r="F221" s="44">
        <v>99.79</v>
      </c>
      <c r="G221" s="44">
        <v>99.79</v>
      </c>
      <c r="H221" s="44">
        <v>99.79</v>
      </c>
      <c r="I221" s="52">
        <f>ROUND(H221/F221,4)</f>
        <v>1</v>
      </c>
      <c r="J221" s="52">
        <f>ROUND(H221/G221,4)</f>
        <v>1</v>
      </c>
    </row>
    <row r="222" spans="1:12" s="24" customFormat="1" ht="15.75" x14ac:dyDescent="0.2">
      <c r="A222" s="16" t="s">
        <v>56</v>
      </c>
      <c r="B222" s="11" t="s">
        <v>235</v>
      </c>
      <c r="C222" s="11" t="s">
        <v>16</v>
      </c>
      <c r="D222" s="12">
        <f t="shared" ref="D222:H223" si="46">D223</f>
        <v>38</v>
      </c>
      <c r="E222" s="12">
        <f t="shared" si="46"/>
        <v>0</v>
      </c>
      <c r="F222" s="12">
        <f t="shared" si="46"/>
        <v>38</v>
      </c>
      <c r="G222" s="12">
        <f t="shared" si="46"/>
        <v>38</v>
      </c>
      <c r="H222" s="12">
        <f t="shared" si="46"/>
        <v>38</v>
      </c>
      <c r="I222" s="51">
        <f t="shared" si="34"/>
        <v>1</v>
      </c>
      <c r="J222" s="51">
        <f t="shared" si="35"/>
        <v>1</v>
      </c>
    </row>
    <row r="223" spans="1:12" s="24" customFormat="1" ht="15.75" x14ac:dyDescent="0.2">
      <c r="A223" s="16" t="s">
        <v>29</v>
      </c>
      <c r="B223" s="11" t="s">
        <v>236</v>
      </c>
      <c r="C223" s="11" t="s">
        <v>16</v>
      </c>
      <c r="D223" s="12">
        <f t="shared" si="46"/>
        <v>38</v>
      </c>
      <c r="E223" s="12">
        <f t="shared" si="46"/>
        <v>0</v>
      </c>
      <c r="F223" s="12">
        <f t="shared" si="46"/>
        <v>38</v>
      </c>
      <c r="G223" s="12">
        <f t="shared" si="46"/>
        <v>38</v>
      </c>
      <c r="H223" s="12">
        <f t="shared" si="46"/>
        <v>38</v>
      </c>
      <c r="I223" s="51">
        <f t="shared" si="34"/>
        <v>1</v>
      </c>
      <c r="J223" s="51">
        <f t="shared" si="35"/>
        <v>1</v>
      </c>
    </row>
    <row r="224" spans="1:12" ht="31.5" x14ac:dyDescent="0.2">
      <c r="A224" s="16" t="s">
        <v>21</v>
      </c>
      <c r="B224" s="11" t="s">
        <v>236</v>
      </c>
      <c r="C224" s="25" t="s">
        <v>22</v>
      </c>
      <c r="D224" s="44">
        <v>38</v>
      </c>
      <c r="E224" s="45">
        <f>F224-D224</f>
        <v>0</v>
      </c>
      <c r="F224" s="44">
        <v>38</v>
      </c>
      <c r="G224" s="44">
        <v>38</v>
      </c>
      <c r="H224" s="44">
        <v>38</v>
      </c>
      <c r="I224" s="52">
        <f t="shared" ref="I224:I278" si="47">ROUND(H224/F224,4)</f>
        <v>1</v>
      </c>
      <c r="J224" s="52">
        <f t="shared" ref="J224:J278" si="48">ROUND(H224/G224,4)</f>
        <v>1</v>
      </c>
    </row>
    <row r="225" spans="1:12" s="24" customFormat="1" ht="15.75" x14ac:dyDescent="0.2">
      <c r="A225" s="16" t="s">
        <v>57</v>
      </c>
      <c r="B225" s="11" t="s">
        <v>91</v>
      </c>
      <c r="C225" s="11" t="s">
        <v>16</v>
      </c>
      <c r="D225" s="12">
        <f>D226</f>
        <v>200</v>
      </c>
      <c r="E225" s="12">
        <f t="shared" ref="E225:H226" si="49">E226</f>
        <v>-94.59</v>
      </c>
      <c r="F225" s="12">
        <f t="shared" si="49"/>
        <v>105.41</v>
      </c>
      <c r="G225" s="12">
        <f t="shared" si="49"/>
        <v>105.41</v>
      </c>
      <c r="H225" s="12">
        <f t="shared" si="49"/>
        <v>105.4</v>
      </c>
      <c r="I225" s="51">
        <f t="shared" si="47"/>
        <v>0.99990000000000001</v>
      </c>
      <c r="J225" s="51">
        <f t="shared" si="48"/>
        <v>0.99990000000000001</v>
      </c>
    </row>
    <row r="226" spans="1:12" s="24" customFormat="1" ht="15.75" x14ac:dyDescent="0.2">
      <c r="A226" s="16" t="s">
        <v>29</v>
      </c>
      <c r="B226" s="11" t="s">
        <v>237</v>
      </c>
      <c r="C226" s="11" t="s">
        <v>16</v>
      </c>
      <c r="D226" s="12">
        <f>D227</f>
        <v>200</v>
      </c>
      <c r="E226" s="12">
        <f t="shared" si="49"/>
        <v>-94.59</v>
      </c>
      <c r="F226" s="12">
        <f t="shared" si="49"/>
        <v>105.41</v>
      </c>
      <c r="G226" s="12">
        <f t="shared" si="49"/>
        <v>105.41</v>
      </c>
      <c r="H226" s="12">
        <f t="shared" si="49"/>
        <v>105.4</v>
      </c>
      <c r="I226" s="51">
        <f t="shared" si="47"/>
        <v>0.99990000000000001</v>
      </c>
      <c r="J226" s="51">
        <f t="shared" si="48"/>
        <v>0.99990000000000001</v>
      </c>
    </row>
    <row r="227" spans="1:12" s="24" customFormat="1" ht="31.5" x14ac:dyDescent="0.2">
      <c r="A227" s="16" t="s">
        <v>21</v>
      </c>
      <c r="B227" s="11" t="s">
        <v>237</v>
      </c>
      <c r="C227" s="11" t="s">
        <v>22</v>
      </c>
      <c r="D227" s="44">
        <v>200</v>
      </c>
      <c r="E227" s="45">
        <f>F227-D227</f>
        <v>-94.59</v>
      </c>
      <c r="F227" s="44">
        <v>105.41</v>
      </c>
      <c r="G227" s="44">
        <v>105.41</v>
      </c>
      <c r="H227" s="44">
        <v>105.4</v>
      </c>
      <c r="I227" s="52">
        <f t="shared" si="47"/>
        <v>0.99990000000000001</v>
      </c>
      <c r="J227" s="52">
        <f t="shared" si="48"/>
        <v>0.99990000000000001</v>
      </c>
    </row>
    <row r="228" spans="1:12" s="20" customFormat="1" ht="78.75" x14ac:dyDescent="0.2">
      <c r="A228" s="15" t="s">
        <v>238</v>
      </c>
      <c r="B228" s="2" t="s">
        <v>239</v>
      </c>
      <c r="C228" s="2" t="s">
        <v>16</v>
      </c>
      <c r="D228" s="3">
        <f>D229+D233+D236+D240+D243</f>
        <v>21490.949999999997</v>
      </c>
      <c r="E228" s="3">
        <f>E229+E233+E236+E240+E243</f>
        <v>-8199</v>
      </c>
      <c r="F228" s="3">
        <f>F229+F233+F236+F240+F243</f>
        <v>13291.949999999999</v>
      </c>
      <c r="G228" s="3">
        <f>G229+G233+G236+G240+G243</f>
        <v>13291.949999999999</v>
      </c>
      <c r="H228" s="3">
        <f>H229+H233+H236+H240+H243</f>
        <v>12640.380000000001</v>
      </c>
      <c r="I228" s="50">
        <f t="shared" si="47"/>
        <v>0.95099999999999996</v>
      </c>
      <c r="J228" s="50">
        <f t="shared" si="48"/>
        <v>0.95099999999999996</v>
      </c>
      <c r="L228" s="56"/>
    </row>
    <row r="229" spans="1:12" s="20" customFormat="1" ht="31.5" x14ac:dyDescent="0.2">
      <c r="A229" s="16" t="s">
        <v>35</v>
      </c>
      <c r="B229" s="11" t="s">
        <v>240</v>
      </c>
      <c r="C229" s="11" t="s">
        <v>16</v>
      </c>
      <c r="D229" s="12">
        <f>D230</f>
        <v>9200</v>
      </c>
      <c r="E229" s="12">
        <f>E230</f>
        <v>-7849</v>
      </c>
      <c r="F229" s="12">
        <f>F230</f>
        <v>1351</v>
      </c>
      <c r="G229" s="12">
        <f>G230</f>
        <v>1351</v>
      </c>
      <c r="H229" s="12">
        <f>H230</f>
        <v>1350.23</v>
      </c>
      <c r="I229" s="51">
        <f t="shared" si="47"/>
        <v>0.99939999999999996</v>
      </c>
      <c r="J229" s="51">
        <f t="shared" si="48"/>
        <v>0.99939999999999996</v>
      </c>
    </row>
    <row r="230" spans="1:12" s="20" customFormat="1" ht="15.75" x14ac:dyDescent="0.2">
      <c r="A230" s="16" t="s">
        <v>29</v>
      </c>
      <c r="B230" s="11" t="s">
        <v>241</v>
      </c>
      <c r="C230" s="11" t="s">
        <v>16</v>
      </c>
      <c r="D230" s="12">
        <f>SUM(D231:D232)</f>
        <v>9200</v>
      </c>
      <c r="E230" s="12">
        <f>SUM(E231:E232)</f>
        <v>-7849</v>
      </c>
      <c r="F230" s="12">
        <f>SUM(F231:F232)</f>
        <v>1351</v>
      </c>
      <c r="G230" s="12">
        <f>SUM(G231:G232)</f>
        <v>1351</v>
      </c>
      <c r="H230" s="12">
        <f>SUM(H231:H232)</f>
        <v>1350.23</v>
      </c>
      <c r="I230" s="51">
        <f t="shared" si="47"/>
        <v>0.99939999999999996</v>
      </c>
      <c r="J230" s="51">
        <f t="shared" si="48"/>
        <v>0.99939999999999996</v>
      </c>
    </row>
    <row r="231" spans="1:12" s="20" customFormat="1" ht="31.5" x14ac:dyDescent="0.2">
      <c r="A231" s="16" t="s">
        <v>21</v>
      </c>
      <c r="B231" s="11" t="s">
        <v>241</v>
      </c>
      <c r="C231" s="25" t="s">
        <v>22</v>
      </c>
      <c r="D231" s="44">
        <v>9200</v>
      </c>
      <c r="E231" s="45">
        <f>F231-D231</f>
        <v>-7899</v>
      </c>
      <c r="F231" s="44">
        <v>1301</v>
      </c>
      <c r="G231" s="44">
        <v>1301</v>
      </c>
      <c r="H231" s="44">
        <v>1300.23</v>
      </c>
      <c r="I231" s="52">
        <f t="shared" si="47"/>
        <v>0.99939999999999996</v>
      </c>
      <c r="J231" s="52">
        <f t="shared" si="48"/>
        <v>0.99939999999999996</v>
      </c>
    </row>
    <row r="232" spans="1:12" s="20" customFormat="1" ht="15.75" x14ac:dyDescent="0.2">
      <c r="A232" s="16" t="s">
        <v>58</v>
      </c>
      <c r="B232" s="11" t="s">
        <v>241</v>
      </c>
      <c r="C232" s="25" t="s">
        <v>59</v>
      </c>
      <c r="D232" s="44">
        <v>0</v>
      </c>
      <c r="E232" s="45">
        <f>F232-D232</f>
        <v>50</v>
      </c>
      <c r="F232" s="44">
        <v>50</v>
      </c>
      <c r="G232" s="44">
        <v>50</v>
      </c>
      <c r="H232" s="44">
        <v>50</v>
      </c>
      <c r="I232" s="52">
        <f>ROUND(H232/F232,4)</f>
        <v>1</v>
      </c>
      <c r="J232" s="52">
        <f>ROUND(H232/G232,4)</f>
        <v>1</v>
      </c>
    </row>
    <row r="233" spans="1:12" s="24" customFormat="1" ht="31.5" x14ac:dyDescent="0.2">
      <c r="A233" s="16" t="s">
        <v>38</v>
      </c>
      <c r="B233" s="11" t="s">
        <v>242</v>
      </c>
      <c r="C233" s="11" t="s">
        <v>16</v>
      </c>
      <c r="D233" s="12">
        <f>D234</f>
        <v>1600</v>
      </c>
      <c r="E233" s="12">
        <f t="shared" ref="E233:H234" si="50">E234</f>
        <v>-1400</v>
      </c>
      <c r="F233" s="12">
        <f t="shared" si="50"/>
        <v>200</v>
      </c>
      <c r="G233" s="12">
        <f t="shared" si="50"/>
        <v>200</v>
      </c>
      <c r="H233" s="12">
        <f t="shared" si="50"/>
        <v>111.03</v>
      </c>
      <c r="I233" s="51">
        <f t="shared" si="47"/>
        <v>0.55520000000000003</v>
      </c>
      <c r="J233" s="51">
        <f t="shared" si="48"/>
        <v>0.55520000000000003</v>
      </c>
    </row>
    <row r="234" spans="1:12" s="24" customFormat="1" ht="15.75" x14ac:dyDescent="0.2">
      <c r="A234" s="16" t="s">
        <v>29</v>
      </c>
      <c r="B234" s="11" t="s">
        <v>243</v>
      </c>
      <c r="C234" s="11" t="s">
        <v>16</v>
      </c>
      <c r="D234" s="12">
        <f>D235</f>
        <v>1600</v>
      </c>
      <c r="E234" s="12">
        <f t="shared" si="50"/>
        <v>-1400</v>
      </c>
      <c r="F234" s="12">
        <f t="shared" si="50"/>
        <v>200</v>
      </c>
      <c r="G234" s="12">
        <f t="shared" si="50"/>
        <v>200</v>
      </c>
      <c r="H234" s="12">
        <f t="shared" si="50"/>
        <v>111.03</v>
      </c>
      <c r="I234" s="51">
        <f t="shared" si="47"/>
        <v>0.55520000000000003</v>
      </c>
      <c r="J234" s="51">
        <f t="shared" si="48"/>
        <v>0.55520000000000003</v>
      </c>
    </row>
    <row r="235" spans="1:12" s="24" customFormat="1" ht="31.5" x14ac:dyDescent="0.2">
      <c r="A235" s="16" t="s">
        <v>21</v>
      </c>
      <c r="B235" s="11" t="s">
        <v>243</v>
      </c>
      <c r="C235" s="25" t="s">
        <v>22</v>
      </c>
      <c r="D235" s="44">
        <v>1600</v>
      </c>
      <c r="E235" s="45">
        <f>F235-D235</f>
        <v>-1400</v>
      </c>
      <c r="F235" s="44">
        <v>200</v>
      </c>
      <c r="G235" s="44">
        <v>200</v>
      </c>
      <c r="H235" s="44">
        <v>111.03</v>
      </c>
      <c r="I235" s="52">
        <f t="shared" si="47"/>
        <v>0.55520000000000003</v>
      </c>
      <c r="J235" s="52">
        <f t="shared" si="48"/>
        <v>0.55520000000000003</v>
      </c>
    </row>
    <row r="236" spans="1:12" s="24" customFormat="1" ht="31.5" x14ac:dyDescent="0.2">
      <c r="A236" s="16" t="s">
        <v>41</v>
      </c>
      <c r="B236" s="11" t="s">
        <v>244</v>
      </c>
      <c r="C236" s="11" t="s">
        <v>16</v>
      </c>
      <c r="D236" s="12">
        <f>D237</f>
        <v>350</v>
      </c>
      <c r="E236" s="12">
        <f>E237</f>
        <v>-250</v>
      </c>
      <c r="F236" s="12">
        <f>F237</f>
        <v>100</v>
      </c>
      <c r="G236" s="12">
        <f>G237</f>
        <v>100</v>
      </c>
      <c r="H236" s="12">
        <f>H237</f>
        <v>100</v>
      </c>
      <c r="I236" s="51">
        <f t="shared" si="47"/>
        <v>1</v>
      </c>
      <c r="J236" s="51">
        <f t="shared" si="48"/>
        <v>1</v>
      </c>
    </row>
    <row r="237" spans="1:12" s="24" customFormat="1" ht="15.75" x14ac:dyDescent="0.2">
      <c r="A237" s="16" t="s">
        <v>29</v>
      </c>
      <c r="B237" s="11" t="s">
        <v>245</v>
      </c>
      <c r="C237" s="11" t="s">
        <v>16</v>
      </c>
      <c r="D237" s="12">
        <f>SUM(D238:D239)</f>
        <v>350</v>
      </c>
      <c r="E237" s="12">
        <f>SUM(E238:E239)</f>
        <v>-250</v>
      </c>
      <c r="F237" s="12">
        <f>SUM(F238:F239)</f>
        <v>100</v>
      </c>
      <c r="G237" s="12">
        <f>SUM(G238:G239)</f>
        <v>100</v>
      </c>
      <c r="H237" s="12">
        <f>SUM(H238:H239)</f>
        <v>100</v>
      </c>
      <c r="I237" s="51">
        <f t="shared" si="47"/>
        <v>1</v>
      </c>
      <c r="J237" s="51">
        <f t="shared" si="48"/>
        <v>1</v>
      </c>
    </row>
    <row r="238" spans="1:12" s="24" customFormat="1" ht="31.5" x14ac:dyDescent="0.2">
      <c r="A238" s="16" t="s">
        <v>21</v>
      </c>
      <c r="B238" s="11" t="s">
        <v>245</v>
      </c>
      <c r="C238" s="25" t="s">
        <v>22</v>
      </c>
      <c r="D238" s="44">
        <v>350</v>
      </c>
      <c r="E238" s="45">
        <f>F238-D238</f>
        <v>-350</v>
      </c>
      <c r="F238" s="44">
        <v>0</v>
      </c>
      <c r="G238" s="44">
        <v>0</v>
      </c>
      <c r="H238" s="44">
        <v>0</v>
      </c>
      <c r="I238" s="52">
        <v>0</v>
      </c>
      <c r="J238" s="52">
        <v>0</v>
      </c>
    </row>
    <row r="239" spans="1:12" s="20" customFormat="1" ht="15.75" x14ac:dyDescent="0.2">
      <c r="A239" s="16" t="s">
        <v>58</v>
      </c>
      <c r="B239" s="11" t="s">
        <v>245</v>
      </c>
      <c r="C239" s="25" t="s">
        <v>59</v>
      </c>
      <c r="D239" s="44">
        <v>0</v>
      </c>
      <c r="E239" s="45">
        <f>F239-D239</f>
        <v>100</v>
      </c>
      <c r="F239" s="44">
        <v>100</v>
      </c>
      <c r="G239" s="44">
        <v>100</v>
      </c>
      <c r="H239" s="44">
        <v>100</v>
      </c>
      <c r="I239" s="52">
        <f t="shared" si="47"/>
        <v>1</v>
      </c>
      <c r="J239" s="52">
        <f t="shared" si="48"/>
        <v>1</v>
      </c>
    </row>
    <row r="240" spans="1:12" s="24" customFormat="1" ht="31.5" x14ac:dyDescent="0.2">
      <c r="A240" s="16" t="s">
        <v>44</v>
      </c>
      <c r="B240" s="11" t="s">
        <v>246</v>
      </c>
      <c r="C240" s="11" t="s">
        <v>16</v>
      </c>
      <c r="D240" s="12">
        <f>D241</f>
        <v>300</v>
      </c>
      <c r="E240" s="12">
        <f t="shared" ref="E240:H241" si="51">E241</f>
        <v>-300</v>
      </c>
      <c r="F240" s="12">
        <f t="shared" si="51"/>
        <v>0</v>
      </c>
      <c r="G240" s="12">
        <f t="shared" si="51"/>
        <v>0</v>
      </c>
      <c r="H240" s="12">
        <f t="shared" si="51"/>
        <v>0</v>
      </c>
      <c r="I240" s="51">
        <v>0</v>
      </c>
      <c r="J240" s="51">
        <v>0</v>
      </c>
    </row>
    <row r="241" spans="1:12" s="24" customFormat="1" ht="15.75" x14ac:dyDescent="0.2">
      <c r="A241" s="16" t="s">
        <v>29</v>
      </c>
      <c r="B241" s="11" t="s">
        <v>247</v>
      </c>
      <c r="C241" s="11" t="s">
        <v>16</v>
      </c>
      <c r="D241" s="12">
        <f>D242</f>
        <v>300</v>
      </c>
      <c r="E241" s="12">
        <f t="shared" si="51"/>
        <v>-300</v>
      </c>
      <c r="F241" s="12">
        <f t="shared" si="51"/>
        <v>0</v>
      </c>
      <c r="G241" s="12">
        <f t="shared" si="51"/>
        <v>0</v>
      </c>
      <c r="H241" s="12">
        <f t="shared" si="51"/>
        <v>0</v>
      </c>
      <c r="I241" s="51">
        <v>0</v>
      </c>
      <c r="J241" s="51">
        <v>0</v>
      </c>
    </row>
    <row r="242" spans="1:12" s="24" customFormat="1" ht="31.5" x14ac:dyDescent="0.2">
      <c r="A242" s="16" t="s">
        <v>21</v>
      </c>
      <c r="B242" s="11" t="s">
        <v>247</v>
      </c>
      <c r="C242" s="25" t="s">
        <v>22</v>
      </c>
      <c r="D242" s="44">
        <v>300</v>
      </c>
      <c r="E242" s="45">
        <f>F242-D242</f>
        <v>-300</v>
      </c>
      <c r="F242" s="44">
        <v>0</v>
      </c>
      <c r="G242" s="44">
        <v>0</v>
      </c>
      <c r="H242" s="44">
        <v>0</v>
      </c>
      <c r="I242" s="52">
        <v>0</v>
      </c>
      <c r="J242" s="52">
        <v>0</v>
      </c>
    </row>
    <row r="243" spans="1:12" s="24" customFormat="1" ht="15.75" x14ac:dyDescent="0.2">
      <c r="A243" s="16" t="s">
        <v>411</v>
      </c>
      <c r="B243" s="11" t="s">
        <v>412</v>
      </c>
      <c r="C243" s="11" t="s">
        <v>16</v>
      </c>
      <c r="D243" s="12">
        <f>D244</f>
        <v>10040.949999999999</v>
      </c>
      <c r="E243" s="12">
        <f>E244</f>
        <v>1600</v>
      </c>
      <c r="F243" s="12">
        <f>F244</f>
        <v>11640.949999999999</v>
      </c>
      <c r="G243" s="12">
        <f>G244</f>
        <v>11640.949999999999</v>
      </c>
      <c r="H243" s="12">
        <f>H244</f>
        <v>11079.12</v>
      </c>
      <c r="I243" s="51">
        <f>ROUND(H243/F243,4)</f>
        <v>0.95169999999999999</v>
      </c>
      <c r="J243" s="51">
        <f>ROUND(H243/G243,4)</f>
        <v>0.95169999999999999</v>
      </c>
    </row>
    <row r="244" spans="1:12" s="24" customFormat="1" ht="31.5" x14ac:dyDescent="0.2">
      <c r="A244" s="16" t="s">
        <v>28</v>
      </c>
      <c r="B244" s="11" t="s">
        <v>413</v>
      </c>
      <c r="C244" s="11" t="s">
        <v>16</v>
      </c>
      <c r="D244" s="12">
        <f>SUM(D245:D246)</f>
        <v>10040.949999999999</v>
      </c>
      <c r="E244" s="12">
        <f>SUM(E245:E246)</f>
        <v>1600</v>
      </c>
      <c r="F244" s="12">
        <f>SUM(F245:F246)</f>
        <v>11640.949999999999</v>
      </c>
      <c r="G244" s="12">
        <f>SUM(G245:G246)</f>
        <v>11640.949999999999</v>
      </c>
      <c r="H244" s="12">
        <f>SUM(H245:H246)</f>
        <v>11079.12</v>
      </c>
      <c r="I244" s="51">
        <f>ROUND(H244/F244,4)</f>
        <v>0.95169999999999999</v>
      </c>
      <c r="J244" s="51">
        <f>ROUND(H244/G244,4)</f>
        <v>0.95169999999999999</v>
      </c>
    </row>
    <row r="245" spans="1:12" s="24" customFormat="1" ht="63" x14ac:dyDescent="0.2">
      <c r="A245" s="16" t="s">
        <v>18</v>
      </c>
      <c r="B245" s="11" t="s">
        <v>413</v>
      </c>
      <c r="C245" s="11" t="s">
        <v>19</v>
      </c>
      <c r="D245" s="44">
        <v>9162.0499999999993</v>
      </c>
      <c r="E245" s="45">
        <f>F245-D245</f>
        <v>2300</v>
      </c>
      <c r="F245" s="44">
        <v>11462.05</v>
      </c>
      <c r="G245" s="44">
        <v>11462.05</v>
      </c>
      <c r="H245" s="44">
        <v>10952.45</v>
      </c>
      <c r="I245" s="52">
        <f>ROUND(H245/F245,4)</f>
        <v>0.95550000000000002</v>
      </c>
      <c r="J245" s="52">
        <f>ROUND(H245/G245,4)</f>
        <v>0.95550000000000002</v>
      </c>
    </row>
    <row r="246" spans="1:12" s="24" customFormat="1" ht="31.5" x14ac:dyDescent="0.2">
      <c r="A246" s="16" t="s">
        <v>21</v>
      </c>
      <c r="B246" s="11" t="s">
        <v>413</v>
      </c>
      <c r="C246" s="11" t="s">
        <v>22</v>
      </c>
      <c r="D246" s="44">
        <v>878.9</v>
      </c>
      <c r="E246" s="45">
        <f>F246-D246</f>
        <v>-700</v>
      </c>
      <c r="F246" s="44">
        <v>178.89999999999998</v>
      </c>
      <c r="G246" s="44">
        <v>178.9</v>
      </c>
      <c r="H246" s="44">
        <v>126.67</v>
      </c>
      <c r="I246" s="52">
        <f>ROUND(H246/F246,4)</f>
        <v>0.70799999999999996</v>
      </c>
      <c r="J246" s="52">
        <f>ROUND(H246/G246,4)</f>
        <v>0.70799999999999996</v>
      </c>
    </row>
    <row r="247" spans="1:12" s="24" customFormat="1" ht="47.25" x14ac:dyDescent="0.2">
      <c r="A247" s="15" t="s">
        <v>63</v>
      </c>
      <c r="B247" s="2" t="s">
        <v>96</v>
      </c>
      <c r="C247" s="2" t="s">
        <v>16</v>
      </c>
      <c r="D247" s="3">
        <f>D248+D259+D267+D279+D270+D282</f>
        <v>211694.75</v>
      </c>
      <c r="E247" s="3">
        <f>E248+E259+E267+E279+E270+E282</f>
        <v>-22680.580000000005</v>
      </c>
      <c r="F247" s="3">
        <f>F248+F259+F267+F279+F270+F282</f>
        <v>189014.17</v>
      </c>
      <c r="G247" s="3">
        <f>G248+G259+G267+G279+G270+G282</f>
        <v>189014.17</v>
      </c>
      <c r="H247" s="3">
        <f>H248+H259+H267+H279+H270+H282</f>
        <v>175044.62</v>
      </c>
      <c r="I247" s="50">
        <f t="shared" si="47"/>
        <v>0.92610000000000003</v>
      </c>
      <c r="J247" s="50">
        <f t="shared" si="48"/>
        <v>0.92610000000000003</v>
      </c>
      <c r="L247" s="56"/>
    </row>
    <row r="248" spans="1:12" s="37" customFormat="1" ht="15.75" x14ac:dyDescent="0.25">
      <c r="A248" s="16" t="s">
        <v>312</v>
      </c>
      <c r="B248" s="11" t="s">
        <v>313</v>
      </c>
      <c r="C248" s="11" t="s">
        <v>16</v>
      </c>
      <c r="D248" s="12">
        <f>D249+D253</f>
        <v>18903</v>
      </c>
      <c r="E248" s="12">
        <f>E249+E253</f>
        <v>-13008.030000000002</v>
      </c>
      <c r="F248" s="12">
        <f>F249+F253</f>
        <v>5894.9699999999975</v>
      </c>
      <c r="G248" s="12">
        <f>G249+G253</f>
        <v>5894.97</v>
      </c>
      <c r="H248" s="12">
        <f>H249+H253</f>
        <v>4240.3599999999997</v>
      </c>
      <c r="I248" s="51">
        <f t="shared" si="47"/>
        <v>0.71930000000000005</v>
      </c>
      <c r="J248" s="51">
        <f t="shared" si="48"/>
        <v>0.71930000000000005</v>
      </c>
    </row>
    <row r="249" spans="1:12" s="37" customFormat="1" ht="47.25" x14ac:dyDescent="0.25">
      <c r="A249" s="16" t="s">
        <v>314</v>
      </c>
      <c r="B249" s="11" t="s">
        <v>315</v>
      </c>
      <c r="C249" s="11" t="s">
        <v>16</v>
      </c>
      <c r="D249" s="12">
        <f>D250</f>
        <v>0</v>
      </c>
      <c r="E249" s="12">
        <f t="shared" ref="E249:H251" si="52">E250</f>
        <v>4198</v>
      </c>
      <c r="F249" s="12">
        <f t="shared" si="52"/>
        <v>4198</v>
      </c>
      <c r="G249" s="12">
        <f t="shared" si="52"/>
        <v>4198</v>
      </c>
      <c r="H249" s="12">
        <f t="shared" si="52"/>
        <v>4198</v>
      </c>
      <c r="I249" s="51">
        <f t="shared" si="47"/>
        <v>1</v>
      </c>
      <c r="J249" s="51">
        <f t="shared" si="48"/>
        <v>1</v>
      </c>
    </row>
    <row r="250" spans="1:12" s="37" customFormat="1" ht="31.5" x14ac:dyDescent="0.25">
      <c r="A250" s="16" t="s">
        <v>73</v>
      </c>
      <c r="B250" s="11" t="s">
        <v>315</v>
      </c>
      <c r="C250" s="11" t="s">
        <v>74</v>
      </c>
      <c r="D250" s="12">
        <f>D251</f>
        <v>0</v>
      </c>
      <c r="E250" s="12">
        <f t="shared" si="52"/>
        <v>4198</v>
      </c>
      <c r="F250" s="12">
        <f t="shared" si="52"/>
        <v>4198</v>
      </c>
      <c r="G250" s="12">
        <f t="shared" si="52"/>
        <v>4198</v>
      </c>
      <c r="H250" s="12">
        <f t="shared" si="52"/>
        <v>4198</v>
      </c>
      <c r="I250" s="51">
        <f t="shared" si="47"/>
        <v>1</v>
      </c>
      <c r="J250" s="51">
        <f t="shared" si="48"/>
        <v>1</v>
      </c>
    </row>
    <row r="251" spans="1:12" s="37" customFormat="1" ht="15.75" x14ac:dyDescent="0.25">
      <c r="A251" s="16" t="s">
        <v>75</v>
      </c>
      <c r="B251" s="11" t="s">
        <v>315</v>
      </c>
      <c r="C251" s="11" t="s">
        <v>76</v>
      </c>
      <c r="D251" s="12">
        <f>D252</f>
        <v>0</v>
      </c>
      <c r="E251" s="12">
        <f t="shared" si="52"/>
        <v>4198</v>
      </c>
      <c r="F251" s="12">
        <f t="shared" si="52"/>
        <v>4198</v>
      </c>
      <c r="G251" s="12">
        <f t="shared" si="52"/>
        <v>4198</v>
      </c>
      <c r="H251" s="12">
        <f t="shared" si="52"/>
        <v>4198</v>
      </c>
      <c r="I251" s="51">
        <f t="shared" si="47"/>
        <v>1</v>
      </c>
      <c r="J251" s="51">
        <f t="shared" si="48"/>
        <v>1</v>
      </c>
    </row>
    <row r="252" spans="1:12" s="37" customFormat="1" ht="31.5" x14ac:dyDescent="0.25">
      <c r="A252" s="16" t="s">
        <v>77</v>
      </c>
      <c r="B252" s="11" t="s">
        <v>315</v>
      </c>
      <c r="C252" s="25" t="s">
        <v>78</v>
      </c>
      <c r="D252" s="44">
        <v>0</v>
      </c>
      <c r="E252" s="45">
        <f>F252-D252</f>
        <v>4198</v>
      </c>
      <c r="F252" s="44">
        <v>4198</v>
      </c>
      <c r="G252" s="44">
        <v>4198</v>
      </c>
      <c r="H252" s="44">
        <v>4198</v>
      </c>
      <c r="I252" s="52">
        <f t="shared" si="47"/>
        <v>1</v>
      </c>
      <c r="J252" s="52">
        <f t="shared" si="48"/>
        <v>1</v>
      </c>
    </row>
    <row r="253" spans="1:12" s="37" customFormat="1" ht="47.25" x14ac:dyDescent="0.25">
      <c r="A253" s="16" t="s">
        <v>316</v>
      </c>
      <c r="B253" s="11" t="s">
        <v>317</v>
      </c>
      <c r="C253" s="11" t="s">
        <v>16</v>
      </c>
      <c r="D253" s="12">
        <f>D254+D256</f>
        <v>18903</v>
      </c>
      <c r="E253" s="12">
        <f>E254+E256</f>
        <v>-17206.030000000002</v>
      </c>
      <c r="F253" s="12">
        <f>F254+F256</f>
        <v>1696.9699999999975</v>
      </c>
      <c r="G253" s="12">
        <f>G254+G256</f>
        <v>1696.97</v>
      </c>
      <c r="H253" s="12">
        <f>H254+H256</f>
        <v>42.36</v>
      </c>
      <c r="I253" s="51">
        <f t="shared" si="47"/>
        <v>2.5000000000000001E-2</v>
      </c>
      <c r="J253" s="51">
        <f t="shared" si="48"/>
        <v>2.5000000000000001E-2</v>
      </c>
    </row>
    <row r="254" spans="1:12" s="37" customFormat="1" ht="15.75" x14ac:dyDescent="0.25">
      <c r="A254" s="16" t="s">
        <v>29</v>
      </c>
      <c r="B254" s="11" t="s">
        <v>317</v>
      </c>
      <c r="C254" s="11" t="s">
        <v>16</v>
      </c>
      <c r="D254" s="12">
        <f>D255</f>
        <v>18903</v>
      </c>
      <c r="E254" s="12">
        <f>E255</f>
        <v>-18903</v>
      </c>
      <c r="F254" s="12">
        <f>F255</f>
        <v>0</v>
      </c>
      <c r="G254" s="12">
        <f>G255</f>
        <v>0</v>
      </c>
      <c r="H254" s="12">
        <f>H255</f>
        <v>0</v>
      </c>
      <c r="I254" s="51">
        <v>0</v>
      </c>
      <c r="J254" s="51">
        <v>0</v>
      </c>
    </row>
    <row r="255" spans="1:12" s="37" customFormat="1" ht="31.5" x14ac:dyDescent="0.25">
      <c r="A255" s="16" t="s">
        <v>21</v>
      </c>
      <c r="B255" s="11" t="s">
        <v>317</v>
      </c>
      <c r="C255" s="25" t="s">
        <v>22</v>
      </c>
      <c r="D255" s="44">
        <v>18903</v>
      </c>
      <c r="E255" s="45">
        <f>F255-D255</f>
        <v>-18903</v>
      </c>
      <c r="F255" s="44">
        <v>0</v>
      </c>
      <c r="G255" s="44">
        <v>0</v>
      </c>
      <c r="H255" s="44">
        <v>0</v>
      </c>
      <c r="I255" s="52">
        <v>0</v>
      </c>
      <c r="J255" s="52">
        <v>0</v>
      </c>
    </row>
    <row r="256" spans="1:12" s="37" customFormat="1" ht="31.5" x14ac:dyDescent="0.25">
      <c r="A256" s="16" t="s">
        <v>73</v>
      </c>
      <c r="B256" s="11" t="s">
        <v>317</v>
      </c>
      <c r="C256" s="25" t="s">
        <v>74</v>
      </c>
      <c r="D256" s="12">
        <f>D257</f>
        <v>0</v>
      </c>
      <c r="E256" s="12">
        <f t="shared" ref="E256:H257" si="53">E257</f>
        <v>1696.9699999999975</v>
      </c>
      <c r="F256" s="12">
        <f t="shared" si="53"/>
        <v>1696.9699999999975</v>
      </c>
      <c r="G256" s="12">
        <f t="shared" si="53"/>
        <v>1696.97</v>
      </c>
      <c r="H256" s="12">
        <f t="shared" si="53"/>
        <v>42.36</v>
      </c>
      <c r="I256" s="51">
        <f t="shared" si="47"/>
        <v>2.5000000000000001E-2</v>
      </c>
      <c r="J256" s="51">
        <f t="shared" si="48"/>
        <v>2.5000000000000001E-2</v>
      </c>
    </row>
    <row r="257" spans="1:10" s="37" customFormat="1" ht="15.75" x14ac:dyDescent="0.25">
      <c r="A257" s="16" t="s">
        <v>75</v>
      </c>
      <c r="B257" s="11" t="s">
        <v>317</v>
      </c>
      <c r="C257" s="25" t="s">
        <v>76</v>
      </c>
      <c r="D257" s="12">
        <f>D258</f>
        <v>0</v>
      </c>
      <c r="E257" s="12">
        <f t="shared" si="53"/>
        <v>1696.9699999999975</v>
      </c>
      <c r="F257" s="12">
        <f t="shared" si="53"/>
        <v>1696.9699999999975</v>
      </c>
      <c r="G257" s="12">
        <f t="shared" si="53"/>
        <v>1696.97</v>
      </c>
      <c r="H257" s="12">
        <f t="shared" si="53"/>
        <v>42.36</v>
      </c>
      <c r="I257" s="51">
        <f t="shared" si="47"/>
        <v>2.5000000000000001E-2</v>
      </c>
      <c r="J257" s="51">
        <f t="shared" si="48"/>
        <v>2.5000000000000001E-2</v>
      </c>
    </row>
    <row r="258" spans="1:10" s="37" customFormat="1" ht="31.5" x14ac:dyDescent="0.25">
      <c r="A258" s="16" t="s">
        <v>77</v>
      </c>
      <c r="B258" s="11" t="s">
        <v>317</v>
      </c>
      <c r="C258" s="25" t="s">
        <v>78</v>
      </c>
      <c r="D258" s="44">
        <v>0</v>
      </c>
      <c r="E258" s="45">
        <f>F258-D258</f>
        <v>1696.9699999999975</v>
      </c>
      <c r="F258" s="44">
        <v>1696.9699999999975</v>
      </c>
      <c r="G258" s="44">
        <v>1696.97</v>
      </c>
      <c r="H258" s="44">
        <v>42.36</v>
      </c>
      <c r="I258" s="52">
        <f t="shared" si="47"/>
        <v>2.5000000000000001E-2</v>
      </c>
      <c r="J258" s="52">
        <f t="shared" si="48"/>
        <v>2.5000000000000001E-2</v>
      </c>
    </row>
    <row r="259" spans="1:10" s="24" customFormat="1" ht="31.5" x14ac:dyDescent="0.2">
      <c r="A259" s="16" t="s">
        <v>64</v>
      </c>
      <c r="B259" s="11" t="s">
        <v>248</v>
      </c>
      <c r="C259" s="11" t="s">
        <v>16</v>
      </c>
      <c r="D259" s="12">
        <f>D260+D262+D265</f>
        <v>177798.1</v>
      </c>
      <c r="E259" s="12">
        <f>E260+E262+E265</f>
        <v>-16894.870000000003</v>
      </c>
      <c r="F259" s="12">
        <f>F260+F262+F265</f>
        <v>160903.23000000001</v>
      </c>
      <c r="G259" s="12">
        <f>G260+G262+G265</f>
        <v>160903.23000000001</v>
      </c>
      <c r="H259" s="12">
        <f>H260+H262+H265</f>
        <v>153088.29</v>
      </c>
      <c r="I259" s="51">
        <f t="shared" si="47"/>
        <v>0.95140000000000002</v>
      </c>
      <c r="J259" s="51">
        <f t="shared" si="48"/>
        <v>0.95140000000000002</v>
      </c>
    </row>
    <row r="260" spans="1:10" s="24" customFormat="1" ht="47.25" x14ac:dyDescent="0.2">
      <c r="A260" s="16" t="s">
        <v>150</v>
      </c>
      <c r="B260" s="11" t="s">
        <v>333</v>
      </c>
      <c r="C260" s="11" t="s">
        <v>16</v>
      </c>
      <c r="D260" s="12">
        <f>D261</f>
        <v>14762</v>
      </c>
      <c r="E260" s="12">
        <f>E261</f>
        <v>-137.39999999999964</v>
      </c>
      <c r="F260" s="12">
        <f>F261</f>
        <v>14624.6</v>
      </c>
      <c r="G260" s="12">
        <f>G261</f>
        <v>14624.6</v>
      </c>
      <c r="H260" s="12">
        <f>H261</f>
        <v>14624.5</v>
      </c>
      <c r="I260" s="51">
        <f t="shared" si="47"/>
        <v>1</v>
      </c>
      <c r="J260" s="51">
        <f t="shared" si="48"/>
        <v>1</v>
      </c>
    </row>
    <row r="261" spans="1:10" s="17" customFormat="1" ht="31.5" x14ac:dyDescent="0.2">
      <c r="A261" s="16" t="s">
        <v>21</v>
      </c>
      <c r="B261" s="11" t="s">
        <v>333</v>
      </c>
      <c r="C261" s="25" t="s">
        <v>22</v>
      </c>
      <c r="D261" s="44">
        <v>14762</v>
      </c>
      <c r="E261" s="45">
        <f>F261-D261</f>
        <v>-137.39999999999964</v>
      </c>
      <c r="F261" s="44">
        <v>14624.6</v>
      </c>
      <c r="G261" s="44">
        <v>14624.6</v>
      </c>
      <c r="H261" s="44">
        <v>14624.5</v>
      </c>
      <c r="I261" s="52">
        <f t="shared" si="47"/>
        <v>1</v>
      </c>
      <c r="J261" s="52">
        <f t="shared" si="48"/>
        <v>1</v>
      </c>
    </row>
    <row r="262" spans="1:10" s="40" customFormat="1" ht="31.5" x14ac:dyDescent="0.2">
      <c r="A262" s="41" t="s">
        <v>318</v>
      </c>
      <c r="B262" s="42" t="s">
        <v>334</v>
      </c>
      <c r="C262" s="42" t="s">
        <v>16</v>
      </c>
      <c r="D262" s="43">
        <f>D263</f>
        <v>149.1</v>
      </c>
      <c r="E262" s="43">
        <f t="shared" ref="E262:H263" si="54">E263</f>
        <v>0</v>
      </c>
      <c r="F262" s="43">
        <f t="shared" si="54"/>
        <v>149.1</v>
      </c>
      <c r="G262" s="43">
        <f t="shared" si="54"/>
        <v>149.1</v>
      </c>
      <c r="H262" s="43">
        <f t="shared" si="54"/>
        <v>147.75</v>
      </c>
      <c r="I262" s="51">
        <f t="shared" si="47"/>
        <v>0.9909</v>
      </c>
      <c r="J262" s="51">
        <f t="shared" si="48"/>
        <v>0.9909</v>
      </c>
    </row>
    <row r="263" spans="1:10" s="38" customFormat="1" ht="15.75" x14ac:dyDescent="0.2">
      <c r="A263" s="16" t="s">
        <v>29</v>
      </c>
      <c r="B263" s="42" t="s">
        <v>334</v>
      </c>
      <c r="C263" s="11" t="s">
        <v>16</v>
      </c>
      <c r="D263" s="43">
        <f>D264</f>
        <v>149.1</v>
      </c>
      <c r="E263" s="43">
        <f t="shared" si="54"/>
        <v>0</v>
      </c>
      <c r="F263" s="43">
        <f t="shared" si="54"/>
        <v>149.1</v>
      </c>
      <c r="G263" s="43">
        <f t="shared" si="54"/>
        <v>149.1</v>
      </c>
      <c r="H263" s="43">
        <f t="shared" si="54"/>
        <v>147.75</v>
      </c>
      <c r="I263" s="51">
        <f t="shared" si="47"/>
        <v>0.9909</v>
      </c>
      <c r="J263" s="51">
        <f t="shared" si="48"/>
        <v>0.9909</v>
      </c>
    </row>
    <row r="264" spans="1:10" s="39" customFormat="1" ht="31.5" x14ac:dyDescent="0.2">
      <c r="A264" s="16" t="s">
        <v>21</v>
      </c>
      <c r="B264" s="42" t="s">
        <v>334</v>
      </c>
      <c r="C264" s="25" t="s">
        <v>22</v>
      </c>
      <c r="D264" s="46">
        <v>149.1</v>
      </c>
      <c r="E264" s="45">
        <f>F264-D264</f>
        <v>0</v>
      </c>
      <c r="F264" s="44">
        <v>149.1</v>
      </c>
      <c r="G264" s="46">
        <v>149.1</v>
      </c>
      <c r="H264" s="46">
        <v>147.75</v>
      </c>
      <c r="I264" s="52">
        <f t="shared" si="47"/>
        <v>0.9909</v>
      </c>
      <c r="J264" s="52">
        <f t="shared" si="48"/>
        <v>0.9909</v>
      </c>
    </row>
    <row r="265" spans="1:10" s="24" customFormat="1" ht="15.75" x14ac:dyDescent="0.2">
      <c r="A265" s="16" t="s">
        <v>29</v>
      </c>
      <c r="B265" s="11" t="s">
        <v>249</v>
      </c>
      <c r="C265" s="11" t="s">
        <v>16</v>
      </c>
      <c r="D265" s="12">
        <f>D266</f>
        <v>162887</v>
      </c>
      <c r="E265" s="12">
        <f>E266</f>
        <v>-16757.47</v>
      </c>
      <c r="F265" s="12">
        <f>F266</f>
        <v>146129.53</v>
      </c>
      <c r="G265" s="12">
        <f>G266</f>
        <v>146129.53</v>
      </c>
      <c r="H265" s="12">
        <f>H266</f>
        <v>138316.04</v>
      </c>
      <c r="I265" s="51">
        <f t="shared" si="47"/>
        <v>0.94650000000000001</v>
      </c>
      <c r="J265" s="51">
        <f t="shared" si="48"/>
        <v>0.94650000000000001</v>
      </c>
    </row>
    <row r="266" spans="1:10" s="24" customFormat="1" ht="31.5" x14ac:dyDescent="0.2">
      <c r="A266" s="16" t="s">
        <v>21</v>
      </c>
      <c r="B266" s="11" t="s">
        <v>249</v>
      </c>
      <c r="C266" s="25" t="s">
        <v>22</v>
      </c>
      <c r="D266" s="44">
        <v>162887</v>
      </c>
      <c r="E266" s="45">
        <f>F266-D266</f>
        <v>-16757.47</v>
      </c>
      <c r="F266" s="44">
        <v>146129.53</v>
      </c>
      <c r="G266" s="44">
        <v>146129.53</v>
      </c>
      <c r="H266" s="44">
        <v>138316.04</v>
      </c>
      <c r="I266" s="52">
        <f t="shared" si="47"/>
        <v>0.94650000000000001</v>
      </c>
      <c r="J266" s="52">
        <f t="shared" si="48"/>
        <v>0.94650000000000001</v>
      </c>
    </row>
    <row r="267" spans="1:10" s="24" customFormat="1" ht="47.25" x14ac:dyDescent="0.2">
      <c r="A267" s="16" t="s">
        <v>65</v>
      </c>
      <c r="B267" s="11" t="s">
        <v>250</v>
      </c>
      <c r="C267" s="11" t="s">
        <v>16</v>
      </c>
      <c r="D267" s="12">
        <f t="shared" ref="D267:H268" si="55">D268</f>
        <v>0</v>
      </c>
      <c r="E267" s="12">
        <f t="shared" si="55"/>
        <v>9.11</v>
      </c>
      <c r="F267" s="12">
        <f t="shared" si="55"/>
        <v>9.11</v>
      </c>
      <c r="G267" s="12">
        <f t="shared" si="55"/>
        <v>9.11</v>
      </c>
      <c r="H267" s="12">
        <f t="shared" si="55"/>
        <v>9.11</v>
      </c>
      <c r="I267" s="51">
        <f t="shared" si="47"/>
        <v>1</v>
      </c>
      <c r="J267" s="51">
        <f t="shared" si="48"/>
        <v>1</v>
      </c>
    </row>
    <row r="268" spans="1:10" s="24" customFormat="1" ht="15.75" x14ac:dyDescent="0.2">
      <c r="A268" s="16" t="s">
        <v>29</v>
      </c>
      <c r="B268" s="11" t="s">
        <v>251</v>
      </c>
      <c r="C268" s="11" t="s">
        <v>16</v>
      </c>
      <c r="D268" s="12">
        <f t="shared" si="55"/>
        <v>0</v>
      </c>
      <c r="E268" s="12">
        <f t="shared" si="55"/>
        <v>9.11</v>
      </c>
      <c r="F268" s="12">
        <f t="shared" si="55"/>
        <v>9.11</v>
      </c>
      <c r="G268" s="12">
        <f t="shared" si="55"/>
        <v>9.11</v>
      </c>
      <c r="H268" s="12">
        <f t="shared" si="55"/>
        <v>9.11</v>
      </c>
      <c r="I268" s="51">
        <f t="shared" si="47"/>
        <v>1</v>
      </c>
      <c r="J268" s="51">
        <f t="shared" si="48"/>
        <v>1</v>
      </c>
    </row>
    <row r="269" spans="1:10" s="24" customFormat="1" ht="31.5" x14ac:dyDescent="0.2">
      <c r="A269" s="16" t="s">
        <v>21</v>
      </c>
      <c r="B269" s="11" t="s">
        <v>251</v>
      </c>
      <c r="C269" s="25" t="s">
        <v>22</v>
      </c>
      <c r="D269" s="44">
        <v>0</v>
      </c>
      <c r="E269" s="45">
        <f>F269-D269</f>
        <v>9.11</v>
      </c>
      <c r="F269" s="44">
        <v>9.11</v>
      </c>
      <c r="G269" s="44">
        <v>9.11</v>
      </c>
      <c r="H269" s="44">
        <v>9.11</v>
      </c>
      <c r="I269" s="52">
        <f t="shared" si="47"/>
        <v>1</v>
      </c>
      <c r="J269" s="52">
        <f t="shared" si="48"/>
        <v>1</v>
      </c>
    </row>
    <row r="270" spans="1:10" s="37" customFormat="1" ht="15.75" x14ac:dyDescent="0.25">
      <c r="A270" s="16" t="s">
        <v>434</v>
      </c>
      <c r="B270" s="11" t="s">
        <v>353</v>
      </c>
      <c r="C270" s="11" t="s">
        <v>16</v>
      </c>
      <c r="D270" s="12">
        <f>D271+D275</f>
        <v>6214</v>
      </c>
      <c r="E270" s="12">
        <f>E271+E275</f>
        <v>545.64000000000033</v>
      </c>
      <c r="F270" s="12">
        <f>F271+F275</f>
        <v>6759.64</v>
      </c>
      <c r="G270" s="12">
        <f>G271+G275</f>
        <v>6759.64</v>
      </c>
      <c r="H270" s="12">
        <f>H271+H275</f>
        <v>2259.64</v>
      </c>
      <c r="I270" s="51">
        <f t="shared" si="47"/>
        <v>0.33429999999999999</v>
      </c>
      <c r="J270" s="51">
        <f t="shared" si="48"/>
        <v>0.33429999999999999</v>
      </c>
    </row>
    <row r="271" spans="1:10" s="37" customFormat="1" ht="47.25" x14ac:dyDescent="0.25">
      <c r="A271" s="16" t="s">
        <v>314</v>
      </c>
      <c r="B271" s="11" t="s">
        <v>354</v>
      </c>
      <c r="C271" s="11" t="s">
        <v>16</v>
      </c>
      <c r="D271" s="12">
        <f>D272</f>
        <v>0</v>
      </c>
      <c r="E271" s="12">
        <f t="shared" ref="E271:H273" si="56">E272</f>
        <v>2237</v>
      </c>
      <c r="F271" s="12">
        <f t="shared" si="56"/>
        <v>2237</v>
      </c>
      <c r="G271" s="12">
        <f t="shared" si="56"/>
        <v>2237</v>
      </c>
      <c r="H271" s="12">
        <f t="shared" si="56"/>
        <v>2237</v>
      </c>
      <c r="I271" s="51">
        <f t="shared" si="47"/>
        <v>1</v>
      </c>
      <c r="J271" s="51">
        <f t="shared" si="48"/>
        <v>1</v>
      </c>
    </row>
    <row r="272" spans="1:10" s="37" customFormat="1" ht="31.5" x14ac:dyDescent="0.25">
      <c r="A272" s="16" t="s">
        <v>73</v>
      </c>
      <c r="B272" s="11" t="s">
        <v>354</v>
      </c>
      <c r="C272" s="11" t="s">
        <v>74</v>
      </c>
      <c r="D272" s="12">
        <f>D273</f>
        <v>0</v>
      </c>
      <c r="E272" s="12">
        <f t="shared" si="56"/>
        <v>2237</v>
      </c>
      <c r="F272" s="12">
        <f t="shared" si="56"/>
        <v>2237</v>
      </c>
      <c r="G272" s="12">
        <f t="shared" si="56"/>
        <v>2237</v>
      </c>
      <c r="H272" s="12">
        <f t="shared" si="56"/>
        <v>2237</v>
      </c>
      <c r="I272" s="51">
        <f t="shared" si="47"/>
        <v>1</v>
      </c>
      <c r="J272" s="51">
        <f t="shared" si="48"/>
        <v>1</v>
      </c>
    </row>
    <row r="273" spans="1:10" s="37" customFormat="1" ht="15.75" x14ac:dyDescent="0.25">
      <c r="A273" s="16" t="s">
        <v>75</v>
      </c>
      <c r="B273" s="11" t="s">
        <v>354</v>
      </c>
      <c r="C273" s="11" t="s">
        <v>76</v>
      </c>
      <c r="D273" s="12">
        <f>D274</f>
        <v>0</v>
      </c>
      <c r="E273" s="12">
        <f t="shared" si="56"/>
        <v>2237</v>
      </c>
      <c r="F273" s="12">
        <f t="shared" si="56"/>
        <v>2237</v>
      </c>
      <c r="G273" s="12">
        <f t="shared" si="56"/>
        <v>2237</v>
      </c>
      <c r="H273" s="12">
        <f t="shared" si="56"/>
        <v>2237</v>
      </c>
      <c r="I273" s="51">
        <f t="shared" si="47"/>
        <v>1</v>
      </c>
      <c r="J273" s="51">
        <f t="shared" si="48"/>
        <v>1</v>
      </c>
    </row>
    <row r="274" spans="1:10" s="37" customFormat="1" ht="31.5" x14ac:dyDescent="0.25">
      <c r="A274" s="16" t="s">
        <v>77</v>
      </c>
      <c r="B274" s="11" t="s">
        <v>354</v>
      </c>
      <c r="C274" s="25" t="s">
        <v>78</v>
      </c>
      <c r="D274" s="44">
        <v>0</v>
      </c>
      <c r="E274" s="45">
        <f>F274-D274</f>
        <v>2237</v>
      </c>
      <c r="F274" s="44">
        <v>2237</v>
      </c>
      <c r="G274" s="44">
        <v>2237</v>
      </c>
      <c r="H274" s="44">
        <v>2237</v>
      </c>
      <c r="I274" s="52">
        <f t="shared" si="47"/>
        <v>1</v>
      </c>
      <c r="J274" s="52">
        <f t="shared" si="48"/>
        <v>1</v>
      </c>
    </row>
    <row r="275" spans="1:10" s="37" customFormat="1" ht="47.25" x14ac:dyDescent="0.25">
      <c r="A275" s="16" t="s">
        <v>316</v>
      </c>
      <c r="B275" s="11" t="s">
        <v>355</v>
      </c>
      <c r="C275" s="11" t="s">
        <v>16</v>
      </c>
      <c r="D275" s="12">
        <f>D276</f>
        <v>6214</v>
      </c>
      <c r="E275" s="12">
        <f t="shared" ref="E275:H277" si="57">E276</f>
        <v>-1691.3599999999997</v>
      </c>
      <c r="F275" s="12">
        <f t="shared" si="57"/>
        <v>4522.6400000000003</v>
      </c>
      <c r="G275" s="12">
        <f t="shared" si="57"/>
        <v>4522.6400000000003</v>
      </c>
      <c r="H275" s="12">
        <f t="shared" si="57"/>
        <v>22.64</v>
      </c>
      <c r="I275" s="51">
        <f t="shared" si="47"/>
        <v>5.0000000000000001E-3</v>
      </c>
      <c r="J275" s="51">
        <f t="shared" si="48"/>
        <v>5.0000000000000001E-3</v>
      </c>
    </row>
    <row r="276" spans="1:10" s="37" customFormat="1" ht="31.5" x14ac:dyDescent="0.25">
      <c r="A276" s="16" t="s">
        <v>73</v>
      </c>
      <c r="B276" s="11" t="s">
        <v>355</v>
      </c>
      <c r="C276" s="25" t="s">
        <v>74</v>
      </c>
      <c r="D276" s="12">
        <f>D277</f>
        <v>6214</v>
      </c>
      <c r="E276" s="12">
        <f t="shared" si="57"/>
        <v>-1691.3599999999997</v>
      </c>
      <c r="F276" s="12">
        <f t="shared" si="57"/>
        <v>4522.6400000000003</v>
      </c>
      <c r="G276" s="12">
        <f t="shared" si="57"/>
        <v>4522.6400000000003</v>
      </c>
      <c r="H276" s="12">
        <f t="shared" si="57"/>
        <v>22.64</v>
      </c>
      <c r="I276" s="51">
        <f t="shared" si="47"/>
        <v>5.0000000000000001E-3</v>
      </c>
      <c r="J276" s="51">
        <f t="shared" si="48"/>
        <v>5.0000000000000001E-3</v>
      </c>
    </row>
    <row r="277" spans="1:10" s="37" customFormat="1" ht="15.75" x14ac:dyDescent="0.25">
      <c r="A277" s="16" t="s">
        <v>75</v>
      </c>
      <c r="B277" s="11" t="s">
        <v>355</v>
      </c>
      <c r="C277" s="25" t="s">
        <v>76</v>
      </c>
      <c r="D277" s="12">
        <f>D278</f>
        <v>6214</v>
      </c>
      <c r="E277" s="12">
        <f t="shared" si="57"/>
        <v>-1691.3599999999997</v>
      </c>
      <c r="F277" s="12">
        <f t="shared" si="57"/>
        <v>4522.6400000000003</v>
      </c>
      <c r="G277" s="12">
        <f t="shared" si="57"/>
        <v>4522.6400000000003</v>
      </c>
      <c r="H277" s="12">
        <f t="shared" si="57"/>
        <v>22.64</v>
      </c>
      <c r="I277" s="51">
        <f t="shared" si="47"/>
        <v>5.0000000000000001E-3</v>
      </c>
      <c r="J277" s="51">
        <f t="shared" si="48"/>
        <v>5.0000000000000001E-3</v>
      </c>
    </row>
    <row r="278" spans="1:10" s="37" customFormat="1" ht="31.5" x14ac:dyDescent="0.25">
      <c r="A278" s="16" t="s">
        <v>77</v>
      </c>
      <c r="B278" s="11" t="s">
        <v>355</v>
      </c>
      <c r="C278" s="25" t="s">
        <v>78</v>
      </c>
      <c r="D278" s="44">
        <v>6214</v>
      </c>
      <c r="E278" s="45">
        <f>F278-D278</f>
        <v>-1691.3599999999997</v>
      </c>
      <c r="F278" s="44">
        <v>4522.6400000000003</v>
      </c>
      <c r="G278" s="44">
        <v>4522.6400000000003</v>
      </c>
      <c r="H278" s="44">
        <v>22.64</v>
      </c>
      <c r="I278" s="52">
        <f t="shared" si="47"/>
        <v>5.0000000000000001E-3</v>
      </c>
      <c r="J278" s="52">
        <f t="shared" si="48"/>
        <v>5.0000000000000001E-3</v>
      </c>
    </row>
    <row r="279" spans="1:10" s="29" customFormat="1" ht="31.5" x14ac:dyDescent="0.25">
      <c r="A279" s="16" t="s">
        <v>319</v>
      </c>
      <c r="B279" s="11" t="s">
        <v>320</v>
      </c>
      <c r="C279" s="11" t="s">
        <v>16</v>
      </c>
      <c r="D279" s="12">
        <f>D280</f>
        <v>8779.65</v>
      </c>
      <c r="E279" s="12">
        <f t="shared" ref="E279:H280" si="58">E280</f>
        <v>3247.5699999999997</v>
      </c>
      <c r="F279" s="12">
        <f t="shared" si="58"/>
        <v>12027.22</v>
      </c>
      <c r="G279" s="12">
        <f t="shared" si="58"/>
        <v>12027.22</v>
      </c>
      <c r="H279" s="12">
        <f t="shared" si="58"/>
        <v>12027.22</v>
      </c>
      <c r="I279" s="51">
        <f t="shared" ref="I279:I350" si="59">ROUND(H279/F279,4)</f>
        <v>1</v>
      </c>
      <c r="J279" s="51">
        <f t="shared" ref="J279:J352" si="60">ROUND(H279/G279,4)</f>
        <v>1</v>
      </c>
    </row>
    <row r="280" spans="1:10" s="29" customFormat="1" ht="15.75" x14ac:dyDescent="0.25">
      <c r="A280" s="16" t="s">
        <v>58</v>
      </c>
      <c r="B280" s="11" t="s">
        <v>321</v>
      </c>
      <c r="C280" s="11" t="s">
        <v>59</v>
      </c>
      <c r="D280" s="12">
        <f>D281</f>
        <v>8779.65</v>
      </c>
      <c r="E280" s="12">
        <f t="shared" si="58"/>
        <v>3247.5699999999997</v>
      </c>
      <c r="F280" s="12">
        <f t="shared" si="58"/>
        <v>12027.22</v>
      </c>
      <c r="G280" s="12">
        <f t="shared" si="58"/>
        <v>12027.22</v>
      </c>
      <c r="H280" s="12">
        <f t="shared" si="58"/>
        <v>12027.22</v>
      </c>
      <c r="I280" s="51">
        <f t="shared" si="59"/>
        <v>1</v>
      </c>
      <c r="J280" s="51">
        <f t="shared" si="60"/>
        <v>1</v>
      </c>
    </row>
    <row r="281" spans="1:10" s="29" customFormat="1" ht="47.25" x14ac:dyDescent="0.25">
      <c r="A281" s="16" t="s">
        <v>60</v>
      </c>
      <c r="B281" s="11" t="s">
        <v>321</v>
      </c>
      <c r="C281" s="11" t="s">
        <v>61</v>
      </c>
      <c r="D281" s="45">
        <v>8779.65</v>
      </c>
      <c r="E281" s="45">
        <f>F281-D281</f>
        <v>3247.5699999999997</v>
      </c>
      <c r="F281" s="44">
        <v>12027.22</v>
      </c>
      <c r="G281" s="45">
        <v>12027.22</v>
      </c>
      <c r="H281" s="45">
        <v>12027.22</v>
      </c>
      <c r="I281" s="52">
        <f t="shared" si="59"/>
        <v>1</v>
      </c>
      <c r="J281" s="52">
        <f t="shared" si="60"/>
        <v>1</v>
      </c>
    </row>
    <row r="282" spans="1:10" s="37" customFormat="1" ht="31.5" x14ac:dyDescent="0.25">
      <c r="A282" s="16" t="s">
        <v>414</v>
      </c>
      <c r="B282" s="11" t="s">
        <v>415</v>
      </c>
      <c r="C282" s="11" t="s">
        <v>16</v>
      </c>
      <c r="D282" s="12">
        <f>D283+D287</f>
        <v>0</v>
      </c>
      <c r="E282" s="12">
        <f>E283+E287</f>
        <v>3420</v>
      </c>
      <c r="F282" s="12">
        <f>F283+F287</f>
        <v>3420</v>
      </c>
      <c r="G282" s="12">
        <f>G283+G287</f>
        <v>3420</v>
      </c>
      <c r="H282" s="12">
        <f>H283+H287</f>
        <v>3420</v>
      </c>
      <c r="I282" s="51">
        <f t="shared" si="59"/>
        <v>1</v>
      </c>
      <c r="J282" s="51">
        <f t="shared" si="60"/>
        <v>1</v>
      </c>
    </row>
    <row r="283" spans="1:10" s="37" customFormat="1" ht="47.25" x14ac:dyDescent="0.25">
      <c r="A283" s="16" t="s">
        <v>314</v>
      </c>
      <c r="B283" s="11" t="s">
        <v>416</v>
      </c>
      <c r="C283" s="11" t="s">
        <v>16</v>
      </c>
      <c r="D283" s="12">
        <f>D284</f>
        <v>0</v>
      </c>
      <c r="E283" s="12">
        <f t="shared" ref="E283:H285" si="61">E284</f>
        <v>3385.8</v>
      </c>
      <c r="F283" s="12">
        <f t="shared" si="61"/>
        <v>3385.8</v>
      </c>
      <c r="G283" s="12">
        <f t="shared" si="61"/>
        <v>3385.8</v>
      </c>
      <c r="H283" s="12">
        <f t="shared" si="61"/>
        <v>3385.8</v>
      </c>
      <c r="I283" s="51">
        <f t="shared" si="59"/>
        <v>1</v>
      </c>
      <c r="J283" s="51">
        <f t="shared" si="60"/>
        <v>1</v>
      </c>
    </row>
    <row r="284" spans="1:10" s="37" customFormat="1" ht="31.5" x14ac:dyDescent="0.25">
      <c r="A284" s="16" t="s">
        <v>73</v>
      </c>
      <c r="B284" s="11" t="s">
        <v>416</v>
      </c>
      <c r="C284" s="11" t="s">
        <v>74</v>
      </c>
      <c r="D284" s="12">
        <f>D285</f>
        <v>0</v>
      </c>
      <c r="E284" s="12">
        <f t="shared" si="61"/>
        <v>3385.8</v>
      </c>
      <c r="F284" s="12">
        <f t="shared" si="61"/>
        <v>3385.8</v>
      </c>
      <c r="G284" s="12">
        <f t="shared" si="61"/>
        <v>3385.8</v>
      </c>
      <c r="H284" s="12">
        <f t="shared" si="61"/>
        <v>3385.8</v>
      </c>
      <c r="I284" s="51">
        <f t="shared" si="59"/>
        <v>1</v>
      </c>
      <c r="J284" s="51">
        <f t="shared" si="60"/>
        <v>1</v>
      </c>
    </row>
    <row r="285" spans="1:10" s="37" customFormat="1" ht="15.75" x14ac:dyDescent="0.25">
      <c r="A285" s="16" t="s">
        <v>75</v>
      </c>
      <c r="B285" s="11" t="s">
        <v>416</v>
      </c>
      <c r="C285" s="11" t="s">
        <v>76</v>
      </c>
      <c r="D285" s="12">
        <f>D286</f>
        <v>0</v>
      </c>
      <c r="E285" s="12">
        <f t="shared" si="61"/>
        <v>3385.8</v>
      </c>
      <c r="F285" s="12">
        <f t="shared" si="61"/>
        <v>3385.8</v>
      </c>
      <c r="G285" s="12">
        <f t="shared" si="61"/>
        <v>3385.8</v>
      </c>
      <c r="H285" s="12">
        <f t="shared" si="61"/>
        <v>3385.8</v>
      </c>
      <c r="I285" s="51">
        <f t="shared" si="59"/>
        <v>1</v>
      </c>
      <c r="J285" s="51">
        <f t="shared" si="60"/>
        <v>1</v>
      </c>
    </row>
    <row r="286" spans="1:10" s="37" customFormat="1" ht="31.5" x14ac:dyDescent="0.25">
      <c r="A286" s="16" t="s">
        <v>77</v>
      </c>
      <c r="B286" s="11" t="s">
        <v>416</v>
      </c>
      <c r="C286" s="25" t="s">
        <v>78</v>
      </c>
      <c r="D286" s="44">
        <v>0</v>
      </c>
      <c r="E286" s="45">
        <f>F286-D286</f>
        <v>3385.8</v>
      </c>
      <c r="F286" s="44">
        <v>3385.8</v>
      </c>
      <c r="G286" s="44">
        <v>3385.8</v>
      </c>
      <c r="H286" s="44">
        <v>3385.8</v>
      </c>
      <c r="I286" s="52">
        <f t="shared" si="59"/>
        <v>1</v>
      </c>
      <c r="J286" s="52">
        <f t="shared" si="60"/>
        <v>1</v>
      </c>
    </row>
    <row r="287" spans="1:10" s="37" customFormat="1" ht="47.25" x14ac:dyDescent="0.25">
      <c r="A287" s="16" t="s">
        <v>316</v>
      </c>
      <c r="B287" s="11" t="s">
        <v>417</v>
      </c>
      <c r="C287" s="11" t="s">
        <v>16</v>
      </c>
      <c r="D287" s="12">
        <f>D288</f>
        <v>0</v>
      </c>
      <c r="E287" s="12">
        <f t="shared" ref="E287:H289" si="62">E288</f>
        <v>34.200000000000003</v>
      </c>
      <c r="F287" s="12">
        <f t="shared" si="62"/>
        <v>34.200000000000003</v>
      </c>
      <c r="G287" s="12">
        <f t="shared" si="62"/>
        <v>34.200000000000003</v>
      </c>
      <c r="H287" s="12">
        <f t="shared" si="62"/>
        <v>34.200000000000003</v>
      </c>
      <c r="I287" s="51">
        <f t="shared" si="59"/>
        <v>1</v>
      </c>
      <c r="J287" s="51">
        <f t="shared" si="60"/>
        <v>1</v>
      </c>
    </row>
    <row r="288" spans="1:10" s="37" customFormat="1" ht="31.5" x14ac:dyDescent="0.25">
      <c r="A288" s="16" t="s">
        <v>73</v>
      </c>
      <c r="B288" s="11" t="s">
        <v>417</v>
      </c>
      <c r="C288" s="25" t="s">
        <v>74</v>
      </c>
      <c r="D288" s="12">
        <f>D289</f>
        <v>0</v>
      </c>
      <c r="E288" s="12">
        <f t="shared" si="62"/>
        <v>34.200000000000003</v>
      </c>
      <c r="F288" s="12">
        <f t="shared" si="62"/>
        <v>34.200000000000003</v>
      </c>
      <c r="G288" s="12">
        <f t="shared" si="62"/>
        <v>34.200000000000003</v>
      </c>
      <c r="H288" s="12">
        <f t="shared" si="62"/>
        <v>34.200000000000003</v>
      </c>
      <c r="I288" s="51">
        <f t="shared" si="59"/>
        <v>1</v>
      </c>
      <c r="J288" s="51">
        <f t="shared" si="60"/>
        <v>1</v>
      </c>
    </row>
    <row r="289" spans="1:14" s="37" customFormat="1" ht="15.75" x14ac:dyDescent="0.25">
      <c r="A289" s="16" t="s">
        <v>75</v>
      </c>
      <c r="B289" s="11" t="s">
        <v>417</v>
      </c>
      <c r="C289" s="25" t="s">
        <v>76</v>
      </c>
      <c r="D289" s="12">
        <f>D290</f>
        <v>0</v>
      </c>
      <c r="E289" s="12">
        <f t="shared" si="62"/>
        <v>34.200000000000003</v>
      </c>
      <c r="F289" s="12">
        <f t="shared" si="62"/>
        <v>34.200000000000003</v>
      </c>
      <c r="G289" s="12">
        <f t="shared" si="62"/>
        <v>34.200000000000003</v>
      </c>
      <c r="H289" s="12">
        <f t="shared" si="62"/>
        <v>34.200000000000003</v>
      </c>
      <c r="I289" s="51">
        <f t="shared" si="59"/>
        <v>1</v>
      </c>
      <c r="J289" s="51">
        <f t="shared" si="60"/>
        <v>1</v>
      </c>
    </row>
    <row r="290" spans="1:14" s="37" customFormat="1" ht="31.5" x14ac:dyDescent="0.25">
      <c r="A290" s="16" t="s">
        <v>77</v>
      </c>
      <c r="B290" s="11" t="s">
        <v>417</v>
      </c>
      <c r="C290" s="25" t="s">
        <v>78</v>
      </c>
      <c r="D290" s="44">
        <v>0</v>
      </c>
      <c r="E290" s="45">
        <f>F290-D290</f>
        <v>34.200000000000003</v>
      </c>
      <c r="F290" s="44">
        <v>34.200000000000003</v>
      </c>
      <c r="G290" s="44">
        <v>34.200000000000003</v>
      </c>
      <c r="H290" s="44">
        <v>34.200000000000003</v>
      </c>
      <c r="I290" s="52">
        <f t="shared" si="59"/>
        <v>1</v>
      </c>
      <c r="J290" s="52">
        <f t="shared" si="60"/>
        <v>1</v>
      </c>
    </row>
    <row r="291" spans="1:14" s="24" customFormat="1" ht="63" x14ac:dyDescent="0.2">
      <c r="A291" s="15" t="s">
        <v>49</v>
      </c>
      <c r="B291" s="2" t="s">
        <v>34</v>
      </c>
      <c r="C291" s="2" t="s">
        <v>16</v>
      </c>
      <c r="D291" s="3">
        <f>D292+D295+D298+D301</f>
        <v>725</v>
      </c>
      <c r="E291" s="3">
        <f>E292+E295+E298+E301</f>
        <v>2386.42</v>
      </c>
      <c r="F291" s="3">
        <f>F292+F295+F298+F301</f>
        <v>3111.42</v>
      </c>
      <c r="G291" s="3">
        <f>G292+G295+G298+G301</f>
        <v>3111.42</v>
      </c>
      <c r="H291" s="3">
        <f>H292+H295+H298+H301</f>
        <v>3111.41</v>
      </c>
      <c r="I291" s="50">
        <f t="shared" si="59"/>
        <v>1</v>
      </c>
      <c r="J291" s="50">
        <f t="shared" si="60"/>
        <v>1</v>
      </c>
      <c r="L291" s="56"/>
    </row>
    <row r="292" spans="1:14" s="24" customFormat="1" ht="47.25" x14ac:dyDescent="0.2">
      <c r="A292" s="16" t="s">
        <v>252</v>
      </c>
      <c r="B292" s="11" t="s">
        <v>36</v>
      </c>
      <c r="C292" s="11" t="s">
        <v>16</v>
      </c>
      <c r="D292" s="12">
        <f>D293</f>
        <v>202.5</v>
      </c>
      <c r="E292" s="12">
        <f t="shared" ref="E292:H293" si="63">E293</f>
        <v>-202.5</v>
      </c>
      <c r="F292" s="12">
        <f t="shared" si="63"/>
        <v>0</v>
      </c>
      <c r="G292" s="12">
        <f t="shared" si="63"/>
        <v>0</v>
      </c>
      <c r="H292" s="12">
        <f t="shared" si="63"/>
        <v>0</v>
      </c>
      <c r="I292" s="51">
        <v>0</v>
      </c>
      <c r="J292" s="51">
        <v>0</v>
      </c>
    </row>
    <row r="293" spans="1:14" s="24" customFormat="1" ht="15.75" x14ac:dyDescent="0.2">
      <c r="A293" s="16" t="s">
        <v>29</v>
      </c>
      <c r="B293" s="11" t="s">
        <v>37</v>
      </c>
      <c r="C293" s="11" t="s">
        <v>16</v>
      </c>
      <c r="D293" s="12">
        <f>D294</f>
        <v>202.5</v>
      </c>
      <c r="E293" s="12">
        <f t="shared" si="63"/>
        <v>-202.5</v>
      </c>
      <c r="F293" s="12">
        <f t="shared" si="63"/>
        <v>0</v>
      </c>
      <c r="G293" s="12">
        <f t="shared" si="63"/>
        <v>0</v>
      </c>
      <c r="H293" s="12">
        <f t="shared" si="63"/>
        <v>0</v>
      </c>
      <c r="I293" s="51">
        <v>0</v>
      </c>
      <c r="J293" s="51">
        <v>0</v>
      </c>
    </row>
    <row r="294" spans="1:14" s="24" customFormat="1" ht="31.5" x14ac:dyDescent="0.2">
      <c r="A294" s="16" t="s">
        <v>21</v>
      </c>
      <c r="B294" s="11" t="s">
        <v>37</v>
      </c>
      <c r="C294" s="11" t="s">
        <v>22</v>
      </c>
      <c r="D294" s="44">
        <v>202.5</v>
      </c>
      <c r="E294" s="45">
        <f>F294-D294</f>
        <v>-202.5</v>
      </c>
      <c r="F294" s="44">
        <v>0</v>
      </c>
      <c r="G294" s="44">
        <v>0</v>
      </c>
      <c r="H294" s="44">
        <v>0</v>
      </c>
      <c r="I294" s="52">
        <v>0</v>
      </c>
      <c r="J294" s="52">
        <v>0</v>
      </c>
    </row>
    <row r="295" spans="1:14" s="24" customFormat="1" ht="47.25" x14ac:dyDescent="0.2">
      <c r="A295" s="16" t="s">
        <v>51</v>
      </c>
      <c r="B295" s="11" t="s">
        <v>39</v>
      </c>
      <c r="C295" s="25" t="s">
        <v>16</v>
      </c>
      <c r="D295" s="12">
        <f>D296</f>
        <v>500</v>
      </c>
      <c r="E295" s="12">
        <f t="shared" ref="E295:H296" si="64">E296</f>
        <v>-500</v>
      </c>
      <c r="F295" s="12">
        <f t="shared" si="64"/>
        <v>0</v>
      </c>
      <c r="G295" s="12">
        <f t="shared" si="64"/>
        <v>0</v>
      </c>
      <c r="H295" s="12">
        <f t="shared" si="64"/>
        <v>0</v>
      </c>
      <c r="I295" s="51">
        <v>0</v>
      </c>
      <c r="J295" s="51">
        <v>0</v>
      </c>
    </row>
    <row r="296" spans="1:14" s="17" customFormat="1" ht="15.75" x14ac:dyDescent="0.2">
      <c r="A296" s="16" t="s">
        <v>29</v>
      </c>
      <c r="B296" s="11" t="s">
        <v>40</v>
      </c>
      <c r="C296" s="11" t="s">
        <v>16</v>
      </c>
      <c r="D296" s="12">
        <f>D297</f>
        <v>500</v>
      </c>
      <c r="E296" s="12">
        <f t="shared" si="64"/>
        <v>-500</v>
      </c>
      <c r="F296" s="12">
        <f t="shared" si="64"/>
        <v>0</v>
      </c>
      <c r="G296" s="12">
        <f t="shared" si="64"/>
        <v>0</v>
      </c>
      <c r="H296" s="12">
        <f t="shared" si="64"/>
        <v>0</v>
      </c>
      <c r="I296" s="51">
        <v>0</v>
      </c>
      <c r="J296" s="51">
        <v>0</v>
      </c>
    </row>
    <row r="297" spans="1:14" s="24" customFormat="1" ht="31.5" x14ac:dyDescent="0.2">
      <c r="A297" s="16" t="s">
        <v>21</v>
      </c>
      <c r="B297" s="11" t="s">
        <v>40</v>
      </c>
      <c r="C297" s="11" t="s">
        <v>22</v>
      </c>
      <c r="D297" s="44">
        <v>500</v>
      </c>
      <c r="E297" s="45">
        <f>F297-D297</f>
        <v>-500</v>
      </c>
      <c r="F297" s="44">
        <v>0</v>
      </c>
      <c r="G297" s="44">
        <v>0</v>
      </c>
      <c r="H297" s="44">
        <v>0</v>
      </c>
      <c r="I297" s="52">
        <v>0</v>
      </c>
      <c r="J297" s="52">
        <v>0</v>
      </c>
    </row>
    <row r="298" spans="1:14" s="24" customFormat="1" ht="47.25" x14ac:dyDescent="0.2">
      <c r="A298" s="16" t="s">
        <v>52</v>
      </c>
      <c r="B298" s="11" t="s">
        <v>42</v>
      </c>
      <c r="C298" s="25" t="s">
        <v>16</v>
      </c>
      <c r="D298" s="12">
        <f>D299</f>
        <v>22.5</v>
      </c>
      <c r="E298" s="12">
        <f t="shared" ref="E298:H299" si="65">E299</f>
        <v>-22.5</v>
      </c>
      <c r="F298" s="12">
        <f t="shared" si="65"/>
        <v>0</v>
      </c>
      <c r="G298" s="12">
        <f t="shared" si="65"/>
        <v>0</v>
      </c>
      <c r="H298" s="12">
        <f t="shared" si="65"/>
        <v>0</v>
      </c>
      <c r="I298" s="51">
        <v>0</v>
      </c>
      <c r="J298" s="51">
        <v>0</v>
      </c>
    </row>
    <row r="299" spans="1:14" s="24" customFormat="1" ht="15.75" x14ac:dyDescent="0.2">
      <c r="A299" s="1" t="s">
        <v>29</v>
      </c>
      <c r="B299" s="11" t="s">
        <v>43</v>
      </c>
      <c r="C299" s="11" t="s">
        <v>16</v>
      </c>
      <c r="D299" s="12">
        <f>D300</f>
        <v>22.5</v>
      </c>
      <c r="E299" s="12">
        <f t="shared" si="65"/>
        <v>-22.5</v>
      </c>
      <c r="F299" s="12">
        <f t="shared" si="65"/>
        <v>0</v>
      </c>
      <c r="G299" s="12">
        <f t="shared" si="65"/>
        <v>0</v>
      </c>
      <c r="H299" s="12">
        <f t="shared" si="65"/>
        <v>0</v>
      </c>
      <c r="I299" s="51">
        <v>0</v>
      </c>
      <c r="J299" s="51">
        <v>0</v>
      </c>
    </row>
    <row r="300" spans="1:14" s="24" customFormat="1" ht="31.5" x14ac:dyDescent="0.2">
      <c r="A300" s="16" t="s">
        <v>21</v>
      </c>
      <c r="B300" s="11" t="s">
        <v>43</v>
      </c>
      <c r="C300" s="11" t="s">
        <v>22</v>
      </c>
      <c r="D300" s="44">
        <v>22.5</v>
      </c>
      <c r="E300" s="45">
        <f>F300-D300</f>
        <v>-22.5</v>
      </c>
      <c r="F300" s="44">
        <v>0</v>
      </c>
      <c r="G300" s="44">
        <v>0</v>
      </c>
      <c r="H300" s="44">
        <v>0</v>
      </c>
      <c r="I300" s="52">
        <v>0</v>
      </c>
      <c r="J300" s="52">
        <v>0</v>
      </c>
    </row>
    <row r="301" spans="1:14" s="24" customFormat="1" ht="15.75" x14ac:dyDescent="0.2">
      <c r="A301" s="16" t="s">
        <v>335</v>
      </c>
      <c r="B301" s="11" t="s">
        <v>356</v>
      </c>
      <c r="C301" s="25" t="s">
        <v>16</v>
      </c>
      <c r="D301" s="12">
        <f>D302</f>
        <v>0</v>
      </c>
      <c r="E301" s="12">
        <f t="shared" ref="E301:H302" si="66">E302</f>
        <v>3111.42</v>
      </c>
      <c r="F301" s="12">
        <f t="shared" si="66"/>
        <v>3111.42</v>
      </c>
      <c r="G301" s="12">
        <f t="shared" si="66"/>
        <v>3111.42</v>
      </c>
      <c r="H301" s="12">
        <f t="shared" si="66"/>
        <v>3111.41</v>
      </c>
      <c r="I301" s="51">
        <f t="shared" si="59"/>
        <v>1</v>
      </c>
      <c r="J301" s="51">
        <f t="shared" si="60"/>
        <v>1</v>
      </c>
    </row>
    <row r="302" spans="1:14" s="24" customFormat="1" ht="15.75" x14ac:dyDescent="0.2">
      <c r="A302" s="1" t="s">
        <v>29</v>
      </c>
      <c r="B302" s="11" t="s">
        <v>357</v>
      </c>
      <c r="C302" s="11" t="s">
        <v>16</v>
      </c>
      <c r="D302" s="12">
        <f>D303</f>
        <v>0</v>
      </c>
      <c r="E302" s="12">
        <f t="shared" si="66"/>
        <v>3111.42</v>
      </c>
      <c r="F302" s="12">
        <f t="shared" si="66"/>
        <v>3111.42</v>
      </c>
      <c r="G302" s="12">
        <f t="shared" si="66"/>
        <v>3111.42</v>
      </c>
      <c r="H302" s="12">
        <f t="shared" si="66"/>
        <v>3111.41</v>
      </c>
      <c r="I302" s="51">
        <f t="shared" si="59"/>
        <v>1</v>
      </c>
      <c r="J302" s="51">
        <f t="shared" si="60"/>
        <v>1</v>
      </c>
    </row>
    <row r="303" spans="1:14" s="24" customFormat="1" ht="31.5" x14ac:dyDescent="0.2">
      <c r="A303" s="16" t="s">
        <v>21</v>
      </c>
      <c r="B303" s="11" t="s">
        <v>357</v>
      </c>
      <c r="C303" s="11" t="s">
        <v>22</v>
      </c>
      <c r="D303" s="44">
        <v>0</v>
      </c>
      <c r="E303" s="45">
        <f>F303-D303</f>
        <v>3111.42</v>
      </c>
      <c r="F303" s="44">
        <v>3111.42</v>
      </c>
      <c r="G303" s="44">
        <v>3111.42</v>
      </c>
      <c r="H303" s="44">
        <v>3111.41</v>
      </c>
      <c r="I303" s="52">
        <f t="shared" si="59"/>
        <v>1</v>
      </c>
      <c r="J303" s="52">
        <f t="shared" si="60"/>
        <v>1</v>
      </c>
    </row>
    <row r="304" spans="1:14" s="24" customFormat="1" ht="63" x14ac:dyDescent="0.2">
      <c r="A304" s="15" t="s">
        <v>89</v>
      </c>
      <c r="B304" s="2" t="s">
        <v>108</v>
      </c>
      <c r="C304" s="2" t="s">
        <v>16</v>
      </c>
      <c r="D304" s="3">
        <f>D305+D315+D324+D338+D345+D329</f>
        <v>319595.86</v>
      </c>
      <c r="E304" s="3">
        <f>E305+E315+E324+E338+E345+E329</f>
        <v>356830.61</v>
      </c>
      <c r="F304" s="3">
        <f>F305+F315+F324+F338+F345+F329</f>
        <v>676506.52</v>
      </c>
      <c r="G304" s="3">
        <f>G305+G315+G324+G338+G345+G329</f>
        <v>677155.76</v>
      </c>
      <c r="H304" s="3">
        <f>H305+H315+H324+H338+H345+H329</f>
        <v>553766.99</v>
      </c>
      <c r="I304" s="50">
        <f t="shared" si="59"/>
        <v>0.81859999999999999</v>
      </c>
      <c r="J304" s="50">
        <f t="shared" si="60"/>
        <v>0.81779999999999997</v>
      </c>
      <c r="L304" s="56"/>
      <c r="N304" s="55"/>
    </row>
    <row r="305" spans="1:10" s="24" customFormat="1" ht="15.75" x14ac:dyDescent="0.2">
      <c r="A305" s="16" t="s">
        <v>253</v>
      </c>
      <c r="B305" s="11" t="s">
        <v>257</v>
      </c>
      <c r="C305" s="11" t="s">
        <v>16</v>
      </c>
      <c r="D305" s="12">
        <f>D306+D309+D311+D313</f>
        <v>27961.840000000004</v>
      </c>
      <c r="E305" s="12">
        <f>E306+E309+E311+E313</f>
        <v>154527</v>
      </c>
      <c r="F305" s="12">
        <f>F306+F309+F311+F313</f>
        <v>182488.84000000003</v>
      </c>
      <c r="G305" s="12">
        <f>G306+G309+G311+G313</f>
        <v>182488.84000000003</v>
      </c>
      <c r="H305" s="12">
        <f>H306+H309+H311+H313</f>
        <v>140953.44</v>
      </c>
      <c r="I305" s="51">
        <f t="shared" si="59"/>
        <v>0.77239999999999998</v>
      </c>
      <c r="J305" s="51">
        <f t="shared" si="60"/>
        <v>0.77239999999999998</v>
      </c>
    </row>
    <row r="306" spans="1:10" s="24" customFormat="1" ht="15.75" x14ac:dyDescent="0.2">
      <c r="A306" s="16" t="s">
        <v>29</v>
      </c>
      <c r="B306" s="11" t="s">
        <v>258</v>
      </c>
      <c r="C306" s="11" t="s">
        <v>16</v>
      </c>
      <c r="D306" s="12">
        <f>D307+D308</f>
        <v>8470.5400000000009</v>
      </c>
      <c r="E306" s="12">
        <f>E307+E308</f>
        <v>500</v>
      </c>
      <c r="F306" s="12">
        <f>F307+F308</f>
        <v>8970.5400000000009</v>
      </c>
      <c r="G306" s="12">
        <f>G307+G308</f>
        <v>8970.5400000000009</v>
      </c>
      <c r="H306" s="12">
        <f>H307+H308</f>
        <v>8606.51</v>
      </c>
      <c r="I306" s="51">
        <f t="shared" si="59"/>
        <v>0.95940000000000003</v>
      </c>
      <c r="J306" s="51">
        <f t="shared" si="60"/>
        <v>0.95940000000000003</v>
      </c>
    </row>
    <row r="307" spans="1:10" s="24" customFormat="1" ht="31.5" x14ac:dyDescent="0.2">
      <c r="A307" s="16" t="s">
        <v>21</v>
      </c>
      <c r="B307" s="11" t="s">
        <v>258</v>
      </c>
      <c r="C307" s="25" t="s">
        <v>22</v>
      </c>
      <c r="D307" s="45">
        <v>6500</v>
      </c>
      <c r="E307" s="45">
        <f>F307-D307</f>
        <v>500</v>
      </c>
      <c r="F307" s="44">
        <v>7000</v>
      </c>
      <c r="G307" s="45">
        <v>7000</v>
      </c>
      <c r="H307" s="45">
        <v>6635.97</v>
      </c>
      <c r="I307" s="52">
        <f t="shared" si="59"/>
        <v>0.94799999999999995</v>
      </c>
      <c r="J307" s="52">
        <f t="shared" si="60"/>
        <v>0.94799999999999995</v>
      </c>
    </row>
    <row r="308" spans="1:10" s="24" customFormat="1" ht="31.5" x14ac:dyDescent="0.2">
      <c r="A308" s="16" t="s">
        <v>367</v>
      </c>
      <c r="B308" s="11" t="s">
        <v>258</v>
      </c>
      <c r="C308" s="11" t="s">
        <v>366</v>
      </c>
      <c r="D308" s="45">
        <v>1970.54</v>
      </c>
      <c r="E308" s="45">
        <f>F308-D308</f>
        <v>0</v>
      </c>
      <c r="F308" s="44">
        <v>1970.54</v>
      </c>
      <c r="G308" s="45">
        <v>1970.54</v>
      </c>
      <c r="H308" s="45">
        <v>1970.54</v>
      </c>
      <c r="I308" s="52">
        <f t="shared" si="59"/>
        <v>1</v>
      </c>
      <c r="J308" s="52">
        <f t="shared" si="60"/>
        <v>1</v>
      </c>
    </row>
    <row r="309" spans="1:10" s="24" customFormat="1" ht="47.25" x14ac:dyDescent="0.2">
      <c r="A309" s="16" t="s">
        <v>330</v>
      </c>
      <c r="B309" s="11" t="s">
        <v>331</v>
      </c>
      <c r="C309" s="11" t="s">
        <v>16</v>
      </c>
      <c r="D309" s="12">
        <f>D310</f>
        <v>19296.400000000001</v>
      </c>
      <c r="E309" s="12">
        <f>E310</f>
        <v>60599.700000000004</v>
      </c>
      <c r="F309" s="12">
        <f>F310</f>
        <v>79896.100000000006</v>
      </c>
      <c r="G309" s="12">
        <f>G310</f>
        <v>79896.100000000006</v>
      </c>
      <c r="H309" s="12">
        <f>H310</f>
        <v>69850.77</v>
      </c>
      <c r="I309" s="51">
        <f t="shared" si="59"/>
        <v>0.87429999999999997</v>
      </c>
      <c r="J309" s="51">
        <f t="shared" si="60"/>
        <v>0.87429999999999997</v>
      </c>
    </row>
    <row r="310" spans="1:10" s="24" customFormat="1" ht="31.5" x14ac:dyDescent="0.2">
      <c r="A310" s="16" t="s">
        <v>21</v>
      </c>
      <c r="B310" s="11" t="s">
        <v>331</v>
      </c>
      <c r="C310" s="25" t="s">
        <v>22</v>
      </c>
      <c r="D310" s="46">
        <v>19296.400000000001</v>
      </c>
      <c r="E310" s="45">
        <f>F310-D310</f>
        <v>60599.700000000004</v>
      </c>
      <c r="F310" s="44">
        <v>79896.100000000006</v>
      </c>
      <c r="G310" s="46">
        <v>79896.100000000006</v>
      </c>
      <c r="H310" s="46">
        <v>69850.77</v>
      </c>
      <c r="I310" s="52">
        <f t="shared" si="59"/>
        <v>0.87429999999999997</v>
      </c>
      <c r="J310" s="52">
        <f t="shared" si="60"/>
        <v>0.87429999999999997</v>
      </c>
    </row>
    <row r="311" spans="1:10" s="24" customFormat="1" ht="63" x14ac:dyDescent="0.2">
      <c r="A311" s="16" t="s">
        <v>92</v>
      </c>
      <c r="B311" s="11" t="s">
        <v>307</v>
      </c>
      <c r="C311" s="11" t="s">
        <v>16</v>
      </c>
      <c r="D311" s="12">
        <f>D312</f>
        <v>194.9</v>
      </c>
      <c r="E311" s="12">
        <f t="shared" ref="E311:H313" si="67">E312</f>
        <v>3999.9999999999995</v>
      </c>
      <c r="F311" s="12">
        <f t="shared" si="67"/>
        <v>4194.8999999999996</v>
      </c>
      <c r="G311" s="12">
        <f t="shared" si="67"/>
        <v>4194.8999999999996</v>
      </c>
      <c r="H311" s="12">
        <f t="shared" si="67"/>
        <v>3968.99</v>
      </c>
      <c r="I311" s="51">
        <f t="shared" si="59"/>
        <v>0.94610000000000005</v>
      </c>
      <c r="J311" s="51">
        <f t="shared" si="60"/>
        <v>0.94610000000000005</v>
      </c>
    </row>
    <row r="312" spans="1:10" s="24" customFormat="1" ht="31.5" x14ac:dyDescent="0.2">
      <c r="A312" s="16" t="s">
        <v>21</v>
      </c>
      <c r="B312" s="11" t="s">
        <v>307</v>
      </c>
      <c r="C312" s="25" t="s">
        <v>22</v>
      </c>
      <c r="D312" s="45">
        <v>194.9</v>
      </c>
      <c r="E312" s="45">
        <f>F312-D312</f>
        <v>3999.9999999999995</v>
      </c>
      <c r="F312" s="44">
        <v>4194.8999999999996</v>
      </c>
      <c r="G312" s="45">
        <v>4194.8999999999996</v>
      </c>
      <c r="H312" s="45">
        <v>3968.99</v>
      </c>
      <c r="I312" s="52">
        <f t="shared" si="59"/>
        <v>0.94610000000000005</v>
      </c>
      <c r="J312" s="52">
        <f t="shared" si="60"/>
        <v>0.94610000000000005</v>
      </c>
    </row>
    <row r="313" spans="1:10" s="24" customFormat="1" ht="15.75" x14ac:dyDescent="0.2">
      <c r="A313" s="16" t="s">
        <v>418</v>
      </c>
      <c r="B313" s="11" t="s">
        <v>419</v>
      </c>
      <c r="C313" s="11" t="s">
        <v>16</v>
      </c>
      <c r="D313" s="12">
        <f>D314</f>
        <v>0</v>
      </c>
      <c r="E313" s="12">
        <f t="shared" si="67"/>
        <v>89427.3</v>
      </c>
      <c r="F313" s="12">
        <f t="shared" si="67"/>
        <v>89427.3</v>
      </c>
      <c r="G313" s="12">
        <f t="shared" si="67"/>
        <v>89427.3</v>
      </c>
      <c r="H313" s="12">
        <f t="shared" si="67"/>
        <v>58527.17</v>
      </c>
      <c r="I313" s="51">
        <f>ROUND(H313/F313,4)</f>
        <v>0.65449999999999997</v>
      </c>
      <c r="J313" s="51">
        <f>ROUND(H313/G313,4)</f>
        <v>0.65449999999999997</v>
      </c>
    </row>
    <row r="314" spans="1:10" s="24" customFormat="1" ht="31.5" x14ac:dyDescent="0.2">
      <c r="A314" s="16" t="s">
        <v>21</v>
      </c>
      <c r="B314" s="11" t="s">
        <v>419</v>
      </c>
      <c r="C314" s="25" t="s">
        <v>22</v>
      </c>
      <c r="D314" s="45">
        <v>0</v>
      </c>
      <c r="E314" s="45">
        <f>F314-D314</f>
        <v>89427.3</v>
      </c>
      <c r="F314" s="44">
        <v>89427.3</v>
      </c>
      <c r="G314" s="45">
        <v>89427.3</v>
      </c>
      <c r="H314" s="45">
        <v>58527.17</v>
      </c>
      <c r="I314" s="52">
        <f>ROUND(H314/F314,4)</f>
        <v>0.65449999999999997</v>
      </c>
      <c r="J314" s="52">
        <f>ROUND(H314/G314,4)</f>
        <v>0.65449999999999997</v>
      </c>
    </row>
    <row r="315" spans="1:10" s="24" customFormat="1" ht="31.5" x14ac:dyDescent="0.2">
      <c r="A315" s="16" t="s">
        <v>254</v>
      </c>
      <c r="B315" s="11" t="s">
        <v>1</v>
      </c>
      <c r="C315" s="25" t="s">
        <v>16</v>
      </c>
      <c r="D315" s="13">
        <f>D318+D316+D322</f>
        <v>52909.1</v>
      </c>
      <c r="E315" s="13">
        <f>E318+E316+E322</f>
        <v>198234.09</v>
      </c>
      <c r="F315" s="13">
        <f>F318+F316+F322+F320</f>
        <v>251223.24</v>
      </c>
      <c r="G315" s="13">
        <f>G318+G316+G322</f>
        <v>251872.48</v>
      </c>
      <c r="H315" s="13">
        <f>H318+H316+H322</f>
        <v>187484.07</v>
      </c>
      <c r="I315" s="51">
        <f t="shared" si="59"/>
        <v>0.74629999999999996</v>
      </c>
      <c r="J315" s="51">
        <f t="shared" si="60"/>
        <v>0.74439999999999995</v>
      </c>
    </row>
    <row r="316" spans="1:10" s="24" customFormat="1" ht="47.25" x14ac:dyDescent="0.2">
      <c r="A316" s="16" t="s">
        <v>330</v>
      </c>
      <c r="B316" s="11" t="s">
        <v>368</v>
      </c>
      <c r="C316" s="11" t="s">
        <v>16</v>
      </c>
      <c r="D316" s="12">
        <f>D317</f>
        <v>52380</v>
      </c>
      <c r="E316" s="12">
        <f>E317</f>
        <v>52100.3</v>
      </c>
      <c r="F316" s="12">
        <f>F317</f>
        <v>104480.3</v>
      </c>
      <c r="G316" s="12">
        <f>G317</f>
        <v>104480.3</v>
      </c>
      <c r="H316" s="12">
        <f>H317</f>
        <v>94798.73</v>
      </c>
      <c r="I316" s="51">
        <f t="shared" si="59"/>
        <v>0.9073</v>
      </c>
      <c r="J316" s="51">
        <f t="shared" si="60"/>
        <v>0.9073</v>
      </c>
    </row>
    <row r="317" spans="1:10" s="24" customFormat="1" ht="31.5" x14ac:dyDescent="0.2">
      <c r="A317" s="16" t="s">
        <v>21</v>
      </c>
      <c r="B317" s="11" t="s">
        <v>368</v>
      </c>
      <c r="C317" s="25" t="s">
        <v>22</v>
      </c>
      <c r="D317" s="45">
        <v>52380</v>
      </c>
      <c r="E317" s="45">
        <f>F317-D317</f>
        <v>52100.3</v>
      </c>
      <c r="F317" s="44">
        <v>104480.3</v>
      </c>
      <c r="G317" s="45">
        <v>104480.3</v>
      </c>
      <c r="H317" s="45">
        <v>94798.73</v>
      </c>
      <c r="I317" s="52">
        <f t="shared" si="59"/>
        <v>0.9073</v>
      </c>
      <c r="J317" s="52">
        <f t="shared" si="60"/>
        <v>0.9073</v>
      </c>
    </row>
    <row r="318" spans="1:10" s="24" customFormat="1" ht="63" x14ac:dyDescent="0.2">
      <c r="A318" s="16" t="s">
        <v>92</v>
      </c>
      <c r="B318" s="11" t="s">
        <v>369</v>
      </c>
      <c r="C318" s="11" t="s">
        <v>16</v>
      </c>
      <c r="D318" s="12">
        <f>D319+D320</f>
        <v>529.1</v>
      </c>
      <c r="E318" s="12">
        <f>E319+E320</f>
        <v>2329.2900000000004</v>
      </c>
      <c r="F318" s="12">
        <f>F319+F320</f>
        <v>2858.3900000000003</v>
      </c>
      <c r="G318" s="12">
        <f>G319+G320</f>
        <v>3587.6800000000003</v>
      </c>
      <c r="H318" s="12">
        <f>H319+H320</f>
        <v>3039.41</v>
      </c>
      <c r="I318" s="51">
        <f t="shared" si="59"/>
        <v>1.0632999999999999</v>
      </c>
      <c r="J318" s="51">
        <f t="shared" si="60"/>
        <v>0.84719999999999995</v>
      </c>
    </row>
    <row r="319" spans="1:10" s="24" customFormat="1" ht="31.5" x14ac:dyDescent="0.2">
      <c r="A319" s="16" t="s">
        <v>21</v>
      </c>
      <c r="B319" s="11" t="s">
        <v>369</v>
      </c>
      <c r="C319" s="11" t="s">
        <v>22</v>
      </c>
      <c r="D319" s="44">
        <v>529.1</v>
      </c>
      <c r="E319" s="45">
        <v>2249.2400000000002</v>
      </c>
      <c r="F319" s="44">
        <v>2778.34</v>
      </c>
      <c r="G319" s="44">
        <v>3507.63</v>
      </c>
      <c r="H319" s="44">
        <v>2971.41</v>
      </c>
      <c r="I319" s="52">
        <f t="shared" si="59"/>
        <v>1.0694999999999999</v>
      </c>
      <c r="J319" s="52">
        <f t="shared" si="60"/>
        <v>0.84709999999999996</v>
      </c>
    </row>
    <row r="320" spans="1:10" s="24" customFormat="1" ht="15.75" x14ac:dyDescent="0.2">
      <c r="A320" s="16" t="s">
        <v>75</v>
      </c>
      <c r="B320" s="11" t="s">
        <v>369</v>
      </c>
      <c r="C320" s="11" t="s">
        <v>74</v>
      </c>
      <c r="D320" s="12">
        <f>D321</f>
        <v>0</v>
      </c>
      <c r="E320" s="12">
        <f>E321</f>
        <v>80.05</v>
      </c>
      <c r="F320" s="12">
        <f>F321</f>
        <v>80.05</v>
      </c>
      <c r="G320" s="12">
        <f>G321</f>
        <v>80.05</v>
      </c>
      <c r="H320" s="12">
        <f>H321</f>
        <v>68</v>
      </c>
      <c r="I320" s="51">
        <f t="shared" si="59"/>
        <v>0.84950000000000003</v>
      </c>
      <c r="J320" s="51">
        <f t="shared" si="60"/>
        <v>0.84950000000000003</v>
      </c>
    </row>
    <row r="321" spans="1:10" s="24" customFormat="1" ht="31.5" x14ac:dyDescent="0.2">
      <c r="A321" s="16" t="s">
        <v>77</v>
      </c>
      <c r="B321" s="11" t="s">
        <v>369</v>
      </c>
      <c r="C321" s="11" t="s">
        <v>78</v>
      </c>
      <c r="D321" s="44">
        <v>0</v>
      </c>
      <c r="E321" s="45">
        <f>F321-D321</f>
        <v>80.05</v>
      </c>
      <c r="F321" s="44">
        <v>80.05</v>
      </c>
      <c r="G321" s="44">
        <v>80.05</v>
      </c>
      <c r="H321" s="44">
        <v>68</v>
      </c>
      <c r="I321" s="52">
        <f t="shared" si="59"/>
        <v>0.84950000000000003</v>
      </c>
      <c r="J321" s="52">
        <f t="shared" si="60"/>
        <v>0.84950000000000003</v>
      </c>
    </row>
    <row r="322" spans="1:10" s="24" customFormat="1" ht="15.75" x14ac:dyDescent="0.2">
      <c r="A322" s="16" t="s">
        <v>418</v>
      </c>
      <c r="B322" s="11" t="s">
        <v>420</v>
      </c>
      <c r="C322" s="11" t="s">
        <v>16</v>
      </c>
      <c r="D322" s="12">
        <f>D323</f>
        <v>0</v>
      </c>
      <c r="E322" s="12">
        <f>E323</f>
        <v>143804.5</v>
      </c>
      <c r="F322" s="12">
        <f>F323</f>
        <v>143804.5</v>
      </c>
      <c r="G322" s="12">
        <f>G323</f>
        <v>143804.5</v>
      </c>
      <c r="H322" s="12">
        <f>H323</f>
        <v>89645.93</v>
      </c>
      <c r="I322" s="51">
        <f t="shared" si="59"/>
        <v>0.62339999999999995</v>
      </c>
      <c r="J322" s="51">
        <f t="shared" si="60"/>
        <v>0.62339999999999995</v>
      </c>
    </row>
    <row r="323" spans="1:10" s="24" customFormat="1" ht="31.5" x14ac:dyDescent="0.2">
      <c r="A323" s="16" t="s">
        <v>21</v>
      </c>
      <c r="B323" s="11" t="s">
        <v>420</v>
      </c>
      <c r="C323" s="11" t="s">
        <v>22</v>
      </c>
      <c r="D323" s="44">
        <v>0</v>
      </c>
      <c r="E323" s="45">
        <f>F323-D323</f>
        <v>143804.5</v>
      </c>
      <c r="F323" s="44">
        <v>143804.5</v>
      </c>
      <c r="G323" s="44">
        <v>143804.5</v>
      </c>
      <c r="H323" s="44">
        <v>89645.93</v>
      </c>
      <c r="I323" s="52">
        <f t="shared" si="59"/>
        <v>0.62339999999999995</v>
      </c>
      <c r="J323" s="52">
        <f t="shared" si="60"/>
        <v>0.62339999999999995</v>
      </c>
    </row>
    <row r="324" spans="1:10" s="24" customFormat="1" ht="15.75" x14ac:dyDescent="0.2">
      <c r="A324" s="1" t="s">
        <v>256</v>
      </c>
      <c r="B324" s="11" t="s">
        <v>262</v>
      </c>
      <c r="C324" s="11" t="s">
        <v>16</v>
      </c>
      <c r="D324" s="12">
        <f>D325</f>
        <v>3555.7</v>
      </c>
      <c r="E324" s="12">
        <f>E325</f>
        <v>1000.0000000000005</v>
      </c>
      <c r="F324" s="12">
        <f>F325</f>
        <v>4555.7000000000007</v>
      </c>
      <c r="G324" s="12">
        <f>G325</f>
        <v>4555.7</v>
      </c>
      <c r="H324" s="12">
        <f>H325</f>
        <v>3094.9</v>
      </c>
      <c r="I324" s="51">
        <f t="shared" si="59"/>
        <v>0.67930000000000001</v>
      </c>
      <c r="J324" s="51">
        <f t="shared" si="60"/>
        <v>0.67930000000000001</v>
      </c>
    </row>
    <row r="325" spans="1:10" s="24" customFormat="1" ht="94.5" x14ac:dyDescent="0.2">
      <c r="A325" s="16" t="s">
        <v>94</v>
      </c>
      <c r="B325" s="11" t="s">
        <v>263</v>
      </c>
      <c r="C325" s="11" t="s">
        <v>16</v>
      </c>
      <c r="D325" s="12">
        <f>D326+D327</f>
        <v>3555.7</v>
      </c>
      <c r="E325" s="12">
        <f>E326+E327</f>
        <v>1000.0000000000005</v>
      </c>
      <c r="F325" s="12">
        <f>F326+F327</f>
        <v>4555.7000000000007</v>
      </c>
      <c r="G325" s="12">
        <f>G326+G327</f>
        <v>4555.7</v>
      </c>
      <c r="H325" s="12">
        <f>H326+H327</f>
        <v>3094.9</v>
      </c>
      <c r="I325" s="51">
        <f t="shared" si="59"/>
        <v>0.67930000000000001</v>
      </c>
      <c r="J325" s="51">
        <f t="shared" si="60"/>
        <v>0.67930000000000001</v>
      </c>
    </row>
    <row r="326" spans="1:10" s="17" customFormat="1" ht="31.5" x14ac:dyDescent="0.2">
      <c r="A326" s="16" t="s">
        <v>21</v>
      </c>
      <c r="B326" s="11" t="s">
        <v>263</v>
      </c>
      <c r="C326" s="25" t="s">
        <v>22</v>
      </c>
      <c r="D326" s="45">
        <v>3555.7</v>
      </c>
      <c r="E326" s="45">
        <f>F326-D326</f>
        <v>-2067.4399999999996</v>
      </c>
      <c r="F326" s="44">
        <v>1488.2600000000002</v>
      </c>
      <c r="G326" s="45">
        <v>1488.26</v>
      </c>
      <c r="H326" s="45">
        <v>434.13</v>
      </c>
      <c r="I326" s="52">
        <f t="shared" si="59"/>
        <v>0.29170000000000001</v>
      </c>
      <c r="J326" s="52">
        <f t="shared" si="60"/>
        <v>0.29170000000000001</v>
      </c>
    </row>
    <row r="327" spans="1:10" s="17" customFormat="1" ht="15.75" x14ac:dyDescent="0.2">
      <c r="A327" s="16" t="s">
        <v>58</v>
      </c>
      <c r="B327" s="11" t="s">
        <v>263</v>
      </c>
      <c r="C327" s="25" t="s">
        <v>59</v>
      </c>
      <c r="D327" s="13">
        <f>D328</f>
        <v>0</v>
      </c>
      <c r="E327" s="13">
        <f>E328</f>
        <v>3067.44</v>
      </c>
      <c r="F327" s="13">
        <f>F328</f>
        <v>3067.44</v>
      </c>
      <c r="G327" s="13">
        <f>G328</f>
        <v>3067.44</v>
      </c>
      <c r="H327" s="13">
        <f>H328</f>
        <v>2660.77</v>
      </c>
      <c r="I327" s="51">
        <f t="shared" si="59"/>
        <v>0.86739999999999995</v>
      </c>
      <c r="J327" s="51">
        <f t="shared" si="60"/>
        <v>0.86739999999999995</v>
      </c>
    </row>
    <row r="328" spans="1:10" s="17" customFormat="1" ht="47.25" x14ac:dyDescent="0.2">
      <c r="A328" s="16" t="s">
        <v>60</v>
      </c>
      <c r="B328" s="11" t="s">
        <v>263</v>
      </c>
      <c r="C328" s="25" t="s">
        <v>61</v>
      </c>
      <c r="D328" s="45">
        <v>0</v>
      </c>
      <c r="E328" s="45">
        <f>F328-D328</f>
        <v>3067.44</v>
      </c>
      <c r="F328" s="44">
        <v>3067.44</v>
      </c>
      <c r="G328" s="45">
        <v>3067.44</v>
      </c>
      <c r="H328" s="45">
        <v>2660.77</v>
      </c>
      <c r="I328" s="52">
        <f t="shared" si="59"/>
        <v>0.86739999999999995</v>
      </c>
      <c r="J328" s="52">
        <f t="shared" si="60"/>
        <v>0.86739999999999995</v>
      </c>
    </row>
    <row r="329" spans="1:10" s="17" customFormat="1" ht="31.5" x14ac:dyDescent="0.2">
      <c r="A329" s="16" t="s">
        <v>348</v>
      </c>
      <c r="B329" s="11" t="s">
        <v>349</v>
      </c>
      <c r="C329" s="25" t="s">
        <v>16</v>
      </c>
      <c r="D329" s="13">
        <f>D330+D334</f>
        <v>230303</v>
      </c>
      <c r="E329" s="13">
        <f>E330+E334</f>
        <v>0</v>
      </c>
      <c r="F329" s="13">
        <f>F330+F334</f>
        <v>230303</v>
      </c>
      <c r="G329" s="13">
        <f>G330+G334</f>
        <v>230303</v>
      </c>
      <c r="H329" s="13">
        <f>H330+H334</f>
        <v>218213.35</v>
      </c>
      <c r="I329" s="51">
        <f t="shared" si="59"/>
        <v>0.94750000000000001</v>
      </c>
      <c r="J329" s="51">
        <f t="shared" si="60"/>
        <v>0.94750000000000001</v>
      </c>
    </row>
    <row r="330" spans="1:10" ht="31.5" x14ac:dyDescent="0.2">
      <c r="A330" s="16" t="s">
        <v>93</v>
      </c>
      <c r="B330" s="11" t="s">
        <v>350</v>
      </c>
      <c r="C330" s="11" t="s">
        <v>16</v>
      </c>
      <c r="D330" s="12">
        <f>D331</f>
        <v>228000</v>
      </c>
      <c r="E330" s="12">
        <f t="shared" ref="E330:H332" si="68">E331</f>
        <v>0</v>
      </c>
      <c r="F330" s="12">
        <f t="shared" si="68"/>
        <v>228000</v>
      </c>
      <c r="G330" s="12">
        <f t="shared" si="68"/>
        <v>228000</v>
      </c>
      <c r="H330" s="12">
        <f t="shared" si="68"/>
        <v>216031.22</v>
      </c>
      <c r="I330" s="51">
        <f t="shared" si="59"/>
        <v>0.94750000000000001</v>
      </c>
      <c r="J330" s="51">
        <f t="shared" si="60"/>
        <v>0.94750000000000001</v>
      </c>
    </row>
    <row r="331" spans="1:10" s="24" customFormat="1" ht="31.5" x14ac:dyDescent="0.2">
      <c r="A331" s="16" t="s">
        <v>73</v>
      </c>
      <c r="B331" s="11" t="s">
        <v>350</v>
      </c>
      <c r="C331" s="11" t="s">
        <v>74</v>
      </c>
      <c r="D331" s="13">
        <f>D332</f>
        <v>228000</v>
      </c>
      <c r="E331" s="13">
        <f t="shared" si="68"/>
        <v>0</v>
      </c>
      <c r="F331" s="13">
        <f t="shared" si="68"/>
        <v>228000</v>
      </c>
      <c r="G331" s="13">
        <f t="shared" si="68"/>
        <v>228000</v>
      </c>
      <c r="H331" s="13">
        <f t="shared" si="68"/>
        <v>216031.22</v>
      </c>
      <c r="I331" s="51">
        <f t="shared" si="59"/>
        <v>0.94750000000000001</v>
      </c>
      <c r="J331" s="51">
        <f t="shared" si="60"/>
        <v>0.94750000000000001</v>
      </c>
    </row>
    <row r="332" spans="1:10" s="24" customFormat="1" ht="15.75" x14ac:dyDescent="0.2">
      <c r="A332" s="16" t="s">
        <v>75</v>
      </c>
      <c r="B332" s="11" t="s">
        <v>350</v>
      </c>
      <c r="C332" s="11" t="s">
        <v>76</v>
      </c>
      <c r="D332" s="30">
        <f>D333</f>
        <v>228000</v>
      </c>
      <c r="E332" s="30">
        <f t="shared" si="68"/>
        <v>0</v>
      </c>
      <c r="F332" s="30">
        <f t="shared" si="68"/>
        <v>228000</v>
      </c>
      <c r="G332" s="30">
        <f t="shared" si="68"/>
        <v>228000</v>
      </c>
      <c r="H332" s="30">
        <f t="shared" si="68"/>
        <v>216031.22</v>
      </c>
      <c r="I332" s="51">
        <f t="shared" si="59"/>
        <v>0.94750000000000001</v>
      </c>
      <c r="J332" s="51">
        <f t="shared" si="60"/>
        <v>0.94750000000000001</v>
      </c>
    </row>
    <row r="333" spans="1:10" s="24" customFormat="1" ht="31.5" x14ac:dyDescent="0.2">
      <c r="A333" s="16" t="s">
        <v>77</v>
      </c>
      <c r="B333" s="11" t="s">
        <v>350</v>
      </c>
      <c r="C333" s="11" t="s">
        <v>78</v>
      </c>
      <c r="D333" s="44">
        <v>228000</v>
      </c>
      <c r="E333" s="45">
        <f>F333-D333</f>
        <v>0</v>
      </c>
      <c r="F333" s="44">
        <v>228000</v>
      </c>
      <c r="G333" s="44">
        <v>228000</v>
      </c>
      <c r="H333" s="44">
        <v>216031.22</v>
      </c>
      <c r="I333" s="52">
        <f t="shared" si="59"/>
        <v>0.94750000000000001</v>
      </c>
      <c r="J333" s="52">
        <f t="shared" si="60"/>
        <v>0.94750000000000001</v>
      </c>
    </row>
    <row r="334" spans="1:10" s="24" customFormat="1" ht="47.25" x14ac:dyDescent="0.2">
      <c r="A334" s="16" t="s">
        <v>88</v>
      </c>
      <c r="B334" s="11" t="s">
        <v>351</v>
      </c>
      <c r="C334" s="11" t="s">
        <v>16</v>
      </c>
      <c r="D334" s="12">
        <f>D335</f>
        <v>2303</v>
      </c>
      <c r="E334" s="12">
        <f t="shared" ref="E334:H336" si="69">E335</f>
        <v>0</v>
      </c>
      <c r="F334" s="12">
        <f t="shared" si="69"/>
        <v>2303</v>
      </c>
      <c r="G334" s="12">
        <f t="shared" si="69"/>
        <v>2303</v>
      </c>
      <c r="H334" s="12">
        <f t="shared" si="69"/>
        <v>2182.13</v>
      </c>
      <c r="I334" s="51">
        <f t="shared" si="59"/>
        <v>0.94750000000000001</v>
      </c>
      <c r="J334" s="51">
        <f t="shared" si="60"/>
        <v>0.94750000000000001</v>
      </c>
    </row>
    <row r="335" spans="1:10" s="24" customFormat="1" ht="31.5" x14ac:dyDescent="0.2">
      <c r="A335" s="16" t="s">
        <v>73</v>
      </c>
      <c r="B335" s="11" t="s">
        <v>351</v>
      </c>
      <c r="C335" s="11" t="s">
        <v>74</v>
      </c>
      <c r="D335" s="13">
        <f>D336</f>
        <v>2303</v>
      </c>
      <c r="E335" s="13">
        <f t="shared" si="69"/>
        <v>0</v>
      </c>
      <c r="F335" s="13">
        <f t="shared" si="69"/>
        <v>2303</v>
      </c>
      <c r="G335" s="13">
        <f t="shared" si="69"/>
        <v>2303</v>
      </c>
      <c r="H335" s="13">
        <f t="shared" si="69"/>
        <v>2182.13</v>
      </c>
      <c r="I335" s="51">
        <f t="shared" si="59"/>
        <v>0.94750000000000001</v>
      </c>
      <c r="J335" s="51">
        <f t="shared" si="60"/>
        <v>0.94750000000000001</v>
      </c>
    </row>
    <row r="336" spans="1:10" s="24" customFormat="1" ht="15.75" x14ac:dyDescent="0.2">
      <c r="A336" s="16" t="s">
        <v>75</v>
      </c>
      <c r="B336" s="11" t="s">
        <v>351</v>
      </c>
      <c r="C336" s="11" t="s">
        <v>76</v>
      </c>
      <c r="D336" s="12">
        <f>D337</f>
        <v>2303</v>
      </c>
      <c r="E336" s="12">
        <f t="shared" si="69"/>
        <v>0</v>
      </c>
      <c r="F336" s="12">
        <f t="shared" si="69"/>
        <v>2303</v>
      </c>
      <c r="G336" s="12">
        <f t="shared" si="69"/>
        <v>2303</v>
      </c>
      <c r="H336" s="12">
        <f t="shared" si="69"/>
        <v>2182.13</v>
      </c>
      <c r="I336" s="51">
        <f t="shared" si="59"/>
        <v>0.94750000000000001</v>
      </c>
      <c r="J336" s="51">
        <f t="shared" si="60"/>
        <v>0.94750000000000001</v>
      </c>
    </row>
    <row r="337" spans="1:10" s="24" customFormat="1" ht="31.5" x14ac:dyDescent="0.2">
      <c r="A337" s="16" t="s">
        <v>77</v>
      </c>
      <c r="B337" s="11" t="s">
        <v>351</v>
      </c>
      <c r="C337" s="11" t="s">
        <v>78</v>
      </c>
      <c r="D337" s="44">
        <v>2303</v>
      </c>
      <c r="E337" s="45">
        <f>F337-D337</f>
        <v>0</v>
      </c>
      <c r="F337" s="44">
        <v>2303</v>
      </c>
      <c r="G337" s="44">
        <v>2303</v>
      </c>
      <c r="H337" s="44">
        <v>2182.13</v>
      </c>
      <c r="I337" s="52">
        <f t="shared" si="59"/>
        <v>0.94750000000000001</v>
      </c>
      <c r="J337" s="52">
        <f t="shared" si="60"/>
        <v>0.94750000000000001</v>
      </c>
    </row>
    <row r="338" spans="1:10" s="24" customFormat="1" ht="78.75" x14ac:dyDescent="0.2">
      <c r="A338" s="16" t="s">
        <v>141</v>
      </c>
      <c r="B338" s="11" t="s">
        <v>259</v>
      </c>
      <c r="C338" s="25" t="s">
        <v>16</v>
      </c>
      <c r="D338" s="12">
        <f>D339+D342</f>
        <v>500</v>
      </c>
      <c r="E338" s="12">
        <f>E339+E342</f>
        <v>600</v>
      </c>
      <c r="F338" s="12">
        <f>F339+F342</f>
        <v>1100</v>
      </c>
      <c r="G338" s="12">
        <f>G339+G342</f>
        <v>1100</v>
      </c>
      <c r="H338" s="12">
        <f>H339+H342</f>
        <v>295.87</v>
      </c>
      <c r="I338" s="51">
        <f t="shared" si="59"/>
        <v>0.26900000000000002</v>
      </c>
      <c r="J338" s="51">
        <f t="shared" si="60"/>
        <v>0.26900000000000002</v>
      </c>
    </row>
    <row r="339" spans="1:10" s="24" customFormat="1" ht="31.5" x14ac:dyDescent="0.2">
      <c r="A339" s="16" t="s">
        <v>336</v>
      </c>
      <c r="B339" s="11" t="s">
        <v>337</v>
      </c>
      <c r="C339" s="11" t="s">
        <v>16</v>
      </c>
      <c r="D339" s="12">
        <f>D340</f>
        <v>0</v>
      </c>
      <c r="E339" s="12">
        <f t="shared" ref="E339:H340" si="70">E340</f>
        <v>600</v>
      </c>
      <c r="F339" s="12">
        <f t="shared" si="70"/>
        <v>600</v>
      </c>
      <c r="G339" s="12">
        <f t="shared" si="70"/>
        <v>600</v>
      </c>
      <c r="H339" s="12">
        <f t="shared" si="70"/>
        <v>292.91000000000003</v>
      </c>
      <c r="I339" s="51">
        <f t="shared" si="59"/>
        <v>0.48820000000000002</v>
      </c>
      <c r="J339" s="51">
        <f t="shared" si="60"/>
        <v>0.48820000000000002</v>
      </c>
    </row>
    <row r="340" spans="1:10" s="24" customFormat="1" ht="15.75" x14ac:dyDescent="0.2">
      <c r="A340" s="16" t="s">
        <v>58</v>
      </c>
      <c r="B340" s="11" t="s">
        <v>337</v>
      </c>
      <c r="C340" s="11" t="s">
        <v>59</v>
      </c>
      <c r="D340" s="12">
        <f>D341</f>
        <v>0</v>
      </c>
      <c r="E340" s="12">
        <f t="shared" si="70"/>
        <v>600</v>
      </c>
      <c r="F340" s="12">
        <f t="shared" si="70"/>
        <v>600</v>
      </c>
      <c r="G340" s="12">
        <f t="shared" si="70"/>
        <v>600</v>
      </c>
      <c r="H340" s="12">
        <f t="shared" si="70"/>
        <v>292.91000000000003</v>
      </c>
      <c r="I340" s="51">
        <f t="shared" si="59"/>
        <v>0.48820000000000002</v>
      </c>
      <c r="J340" s="51">
        <f t="shared" si="60"/>
        <v>0.48820000000000002</v>
      </c>
    </row>
    <row r="341" spans="1:10" s="24" customFormat="1" ht="47.25" x14ac:dyDescent="0.2">
      <c r="A341" s="16" t="s">
        <v>60</v>
      </c>
      <c r="B341" s="11" t="s">
        <v>337</v>
      </c>
      <c r="C341" s="11" t="s">
        <v>61</v>
      </c>
      <c r="D341" s="44">
        <v>0</v>
      </c>
      <c r="E341" s="45">
        <f>F341-D341</f>
        <v>600</v>
      </c>
      <c r="F341" s="44">
        <v>600</v>
      </c>
      <c r="G341" s="44">
        <v>600</v>
      </c>
      <c r="H341" s="44">
        <v>292.91000000000003</v>
      </c>
      <c r="I341" s="52">
        <f t="shared" si="59"/>
        <v>0.48820000000000002</v>
      </c>
      <c r="J341" s="52">
        <f t="shared" si="60"/>
        <v>0.48820000000000002</v>
      </c>
    </row>
    <row r="342" spans="1:10" s="24" customFormat="1" ht="63" x14ac:dyDescent="0.2">
      <c r="A342" s="16" t="s">
        <v>92</v>
      </c>
      <c r="B342" s="11" t="s">
        <v>352</v>
      </c>
      <c r="C342" s="11" t="s">
        <v>16</v>
      </c>
      <c r="D342" s="12">
        <f>D343</f>
        <v>500</v>
      </c>
      <c r="E342" s="12">
        <f t="shared" ref="E342:H343" si="71">E343</f>
        <v>0</v>
      </c>
      <c r="F342" s="12">
        <f t="shared" si="71"/>
        <v>500</v>
      </c>
      <c r="G342" s="12">
        <f t="shared" si="71"/>
        <v>500</v>
      </c>
      <c r="H342" s="12">
        <f t="shared" si="71"/>
        <v>2.96</v>
      </c>
      <c r="I342" s="51">
        <f t="shared" si="59"/>
        <v>5.8999999999999999E-3</v>
      </c>
      <c r="J342" s="51">
        <f t="shared" si="60"/>
        <v>5.8999999999999999E-3</v>
      </c>
    </row>
    <row r="343" spans="1:10" s="24" customFormat="1" ht="15.75" x14ac:dyDescent="0.2">
      <c r="A343" s="16" t="s">
        <v>58</v>
      </c>
      <c r="B343" s="11" t="s">
        <v>352</v>
      </c>
      <c r="C343" s="11" t="s">
        <v>59</v>
      </c>
      <c r="D343" s="12">
        <f>D344</f>
        <v>500</v>
      </c>
      <c r="E343" s="12">
        <f t="shared" si="71"/>
        <v>0</v>
      </c>
      <c r="F343" s="12">
        <f t="shared" si="71"/>
        <v>500</v>
      </c>
      <c r="G343" s="12">
        <f t="shared" si="71"/>
        <v>500</v>
      </c>
      <c r="H343" s="12">
        <f t="shared" si="71"/>
        <v>2.96</v>
      </c>
      <c r="I343" s="51">
        <f t="shared" si="59"/>
        <v>5.8999999999999999E-3</v>
      </c>
      <c r="J343" s="51">
        <f t="shared" si="60"/>
        <v>5.8999999999999999E-3</v>
      </c>
    </row>
    <row r="344" spans="1:10" s="24" customFormat="1" ht="47.25" x14ac:dyDescent="0.2">
      <c r="A344" s="16" t="s">
        <v>60</v>
      </c>
      <c r="B344" s="11" t="s">
        <v>352</v>
      </c>
      <c r="C344" s="11" t="s">
        <v>61</v>
      </c>
      <c r="D344" s="44">
        <v>500</v>
      </c>
      <c r="E344" s="45">
        <f>F344-D344</f>
        <v>0</v>
      </c>
      <c r="F344" s="44">
        <v>500</v>
      </c>
      <c r="G344" s="44">
        <v>500</v>
      </c>
      <c r="H344" s="44">
        <v>2.96</v>
      </c>
      <c r="I344" s="52">
        <f t="shared" si="59"/>
        <v>5.8999999999999999E-3</v>
      </c>
      <c r="J344" s="52">
        <f t="shared" si="60"/>
        <v>5.8999999999999999E-3</v>
      </c>
    </row>
    <row r="345" spans="1:10" s="24" customFormat="1" ht="15.75" x14ac:dyDescent="0.2">
      <c r="A345" s="16" t="s">
        <v>255</v>
      </c>
      <c r="B345" s="11" t="s">
        <v>260</v>
      </c>
      <c r="C345" s="25" t="s">
        <v>16</v>
      </c>
      <c r="D345" s="12">
        <f>D346+D349+D352+D355+D358</f>
        <v>4366.2199999999993</v>
      </c>
      <c r="E345" s="12">
        <f>E346+E349+E352+E355+E358</f>
        <v>2469.52</v>
      </c>
      <c r="F345" s="12">
        <f>F346+F349+F352+F355+F358</f>
        <v>6835.74</v>
      </c>
      <c r="G345" s="12">
        <f>G346+G349+G352+G355+G358</f>
        <v>6835.74</v>
      </c>
      <c r="H345" s="12">
        <f>H346+H349+H352+H355+H358</f>
        <v>3725.3599999999997</v>
      </c>
      <c r="I345" s="51">
        <f t="shared" si="59"/>
        <v>0.54500000000000004</v>
      </c>
      <c r="J345" s="51">
        <f t="shared" si="60"/>
        <v>0.54500000000000004</v>
      </c>
    </row>
    <row r="346" spans="1:10" s="24" customFormat="1" ht="15.75" x14ac:dyDescent="0.2">
      <c r="A346" s="16" t="s">
        <v>29</v>
      </c>
      <c r="B346" s="11" t="s">
        <v>261</v>
      </c>
      <c r="C346" s="25" t="s">
        <v>16</v>
      </c>
      <c r="D346" s="12">
        <f>D347</f>
        <v>1500</v>
      </c>
      <c r="E346" s="12">
        <f t="shared" ref="E346:H347" si="72">E347</f>
        <v>560</v>
      </c>
      <c r="F346" s="12">
        <f t="shared" si="72"/>
        <v>2060</v>
      </c>
      <c r="G346" s="12">
        <f t="shared" si="72"/>
        <v>2060</v>
      </c>
      <c r="H346" s="12">
        <f t="shared" si="72"/>
        <v>1330.45</v>
      </c>
      <c r="I346" s="51">
        <f t="shared" si="59"/>
        <v>0.64580000000000004</v>
      </c>
      <c r="J346" s="51">
        <f t="shared" si="60"/>
        <v>0.64580000000000004</v>
      </c>
    </row>
    <row r="347" spans="1:10" s="24" customFormat="1" ht="31.5" x14ac:dyDescent="0.2">
      <c r="A347" s="16" t="s">
        <v>21</v>
      </c>
      <c r="B347" s="11" t="s">
        <v>261</v>
      </c>
      <c r="C347" s="11" t="s">
        <v>22</v>
      </c>
      <c r="D347" s="12">
        <f>D348</f>
        <v>1500</v>
      </c>
      <c r="E347" s="12">
        <f t="shared" si="72"/>
        <v>560</v>
      </c>
      <c r="F347" s="12">
        <f t="shared" si="72"/>
        <v>2060</v>
      </c>
      <c r="G347" s="12">
        <f t="shared" si="72"/>
        <v>2060</v>
      </c>
      <c r="H347" s="12">
        <f t="shared" si="72"/>
        <v>1330.45</v>
      </c>
      <c r="I347" s="51">
        <f t="shared" si="59"/>
        <v>0.64580000000000004</v>
      </c>
      <c r="J347" s="51">
        <f t="shared" si="60"/>
        <v>0.64580000000000004</v>
      </c>
    </row>
    <row r="348" spans="1:10" s="24" customFormat="1" ht="31.5" x14ac:dyDescent="0.2">
      <c r="A348" s="16" t="s">
        <v>12</v>
      </c>
      <c r="B348" s="11" t="s">
        <v>261</v>
      </c>
      <c r="C348" s="11" t="s">
        <v>13</v>
      </c>
      <c r="D348" s="44">
        <v>1500</v>
      </c>
      <c r="E348" s="45">
        <f>F348-D348</f>
        <v>560</v>
      </c>
      <c r="F348" s="44">
        <v>2060</v>
      </c>
      <c r="G348" s="44">
        <v>2060</v>
      </c>
      <c r="H348" s="44">
        <v>1330.45</v>
      </c>
      <c r="I348" s="52">
        <f t="shared" si="59"/>
        <v>0.64580000000000004</v>
      </c>
      <c r="J348" s="52">
        <f t="shared" si="60"/>
        <v>0.64580000000000004</v>
      </c>
    </row>
    <row r="349" spans="1:10" s="24" customFormat="1" ht="31.5" x14ac:dyDescent="0.2">
      <c r="A349" s="16" t="s">
        <v>358</v>
      </c>
      <c r="B349" s="11" t="s">
        <v>360</v>
      </c>
      <c r="C349" s="11" t="s">
        <v>16</v>
      </c>
      <c r="D349" s="12">
        <f>D350</f>
        <v>377</v>
      </c>
      <c r="E349" s="12">
        <f t="shared" ref="E349:H350" si="73">E350</f>
        <v>2000</v>
      </c>
      <c r="F349" s="12">
        <f t="shared" si="73"/>
        <v>2377</v>
      </c>
      <c r="G349" s="12">
        <f t="shared" si="73"/>
        <v>2377</v>
      </c>
      <c r="H349" s="12">
        <f t="shared" si="73"/>
        <v>0</v>
      </c>
      <c r="I349" s="51">
        <f t="shared" si="59"/>
        <v>0</v>
      </c>
      <c r="J349" s="51">
        <f t="shared" si="60"/>
        <v>0</v>
      </c>
    </row>
    <row r="350" spans="1:10" s="24" customFormat="1" ht="15.75" x14ac:dyDescent="0.2">
      <c r="A350" s="16" t="s">
        <v>58</v>
      </c>
      <c r="B350" s="11" t="s">
        <v>360</v>
      </c>
      <c r="C350" s="11" t="s">
        <v>59</v>
      </c>
      <c r="D350" s="12">
        <f>D351</f>
        <v>377</v>
      </c>
      <c r="E350" s="12">
        <f t="shared" si="73"/>
        <v>2000</v>
      </c>
      <c r="F350" s="12">
        <f t="shared" si="73"/>
        <v>2377</v>
      </c>
      <c r="G350" s="12">
        <f t="shared" si="73"/>
        <v>2377</v>
      </c>
      <c r="H350" s="12">
        <f t="shared" si="73"/>
        <v>0</v>
      </c>
      <c r="I350" s="51">
        <f t="shared" si="59"/>
        <v>0</v>
      </c>
      <c r="J350" s="51">
        <f t="shared" si="60"/>
        <v>0</v>
      </c>
    </row>
    <row r="351" spans="1:10" s="24" customFormat="1" ht="47.25" x14ac:dyDescent="0.2">
      <c r="A351" s="16" t="s">
        <v>60</v>
      </c>
      <c r="B351" s="11" t="s">
        <v>360</v>
      </c>
      <c r="C351" s="11" t="s">
        <v>61</v>
      </c>
      <c r="D351" s="44">
        <v>377</v>
      </c>
      <c r="E351" s="45">
        <f>F351-D351</f>
        <v>2000</v>
      </c>
      <c r="F351" s="44">
        <v>2377</v>
      </c>
      <c r="G351" s="44">
        <v>2377</v>
      </c>
      <c r="H351" s="44">
        <v>0</v>
      </c>
      <c r="I351" s="52">
        <f t="shared" ref="I351:I412" si="74">ROUND(H351/F351,4)</f>
        <v>0</v>
      </c>
      <c r="J351" s="52">
        <f t="shared" si="60"/>
        <v>0</v>
      </c>
    </row>
    <row r="352" spans="1:10" s="24" customFormat="1" ht="31.5" x14ac:dyDescent="0.2">
      <c r="A352" s="16" t="s">
        <v>359</v>
      </c>
      <c r="B352" s="11" t="s">
        <v>361</v>
      </c>
      <c r="C352" s="11" t="s">
        <v>16</v>
      </c>
      <c r="D352" s="12">
        <f>D353</f>
        <v>3.81</v>
      </c>
      <c r="E352" s="12">
        <f t="shared" ref="E352:H353" si="75">E353</f>
        <v>0</v>
      </c>
      <c r="F352" s="12">
        <f t="shared" si="75"/>
        <v>3.81</v>
      </c>
      <c r="G352" s="12">
        <f t="shared" si="75"/>
        <v>3.81</v>
      </c>
      <c r="H352" s="12">
        <f t="shared" si="75"/>
        <v>0</v>
      </c>
      <c r="I352" s="51">
        <f t="shared" si="74"/>
        <v>0</v>
      </c>
      <c r="J352" s="51">
        <f t="shared" si="60"/>
        <v>0</v>
      </c>
    </row>
    <row r="353" spans="1:14" s="24" customFormat="1" ht="15.75" x14ac:dyDescent="0.2">
      <c r="A353" s="16" t="s">
        <v>58</v>
      </c>
      <c r="B353" s="11" t="s">
        <v>361</v>
      </c>
      <c r="C353" s="11" t="s">
        <v>59</v>
      </c>
      <c r="D353" s="12">
        <f>D354</f>
        <v>3.81</v>
      </c>
      <c r="E353" s="12">
        <f t="shared" si="75"/>
        <v>0</v>
      </c>
      <c r="F353" s="12">
        <f t="shared" si="75"/>
        <v>3.81</v>
      </c>
      <c r="G353" s="12">
        <f t="shared" si="75"/>
        <v>3.81</v>
      </c>
      <c r="H353" s="12">
        <f t="shared" si="75"/>
        <v>0</v>
      </c>
      <c r="I353" s="51">
        <f t="shared" si="74"/>
        <v>0</v>
      </c>
      <c r="J353" s="51">
        <f>ROUND(H353/G353,4)</f>
        <v>0</v>
      </c>
    </row>
    <row r="354" spans="1:14" s="24" customFormat="1" ht="47.25" x14ac:dyDescent="0.2">
      <c r="A354" s="16" t="s">
        <v>60</v>
      </c>
      <c r="B354" s="11" t="s">
        <v>361</v>
      </c>
      <c r="C354" s="11" t="s">
        <v>61</v>
      </c>
      <c r="D354" s="44">
        <v>3.81</v>
      </c>
      <c r="E354" s="45">
        <f>F354-D354</f>
        <v>0</v>
      </c>
      <c r="F354" s="44">
        <v>3.81</v>
      </c>
      <c r="G354" s="44">
        <v>3.81</v>
      </c>
      <c r="H354" s="44">
        <v>0</v>
      </c>
      <c r="I354" s="52">
        <f t="shared" si="74"/>
        <v>0</v>
      </c>
      <c r="J354" s="52">
        <f>ROUND(H354/G354,4)</f>
        <v>0</v>
      </c>
    </row>
    <row r="355" spans="1:14" s="24" customFormat="1" ht="63" x14ac:dyDescent="0.2">
      <c r="A355" s="16" t="s">
        <v>362</v>
      </c>
      <c r="B355" s="11" t="s">
        <v>364</v>
      </c>
      <c r="C355" s="11" t="s">
        <v>16</v>
      </c>
      <c r="D355" s="12">
        <f>D356</f>
        <v>1491.6</v>
      </c>
      <c r="E355" s="12">
        <f t="shared" ref="E355:H356" si="76">E356</f>
        <v>-11.980000000000018</v>
      </c>
      <c r="F355" s="12">
        <f t="shared" si="76"/>
        <v>1479.62</v>
      </c>
      <c r="G355" s="12">
        <f t="shared" si="76"/>
        <v>1479.62</v>
      </c>
      <c r="H355" s="12">
        <f t="shared" si="76"/>
        <v>1479.61</v>
      </c>
      <c r="I355" s="51">
        <f t="shared" si="74"/>
        <v>1</v>
      </c>
      <c r="J355" s="51">
        <f t="shared" ref="J355:J412" si="77">ROUND(H355/G355,4)</f>
        <v>1</v>
      </c>
    </row>
    <row r="356" spans="1:14" s="24" customFormat="1" ht="15.75" x14ac:dyDescent="0.2">
      <c r="A356" s="16" t="s">
        <v>58</v>
      </c>
      <c r="B356" s="11" t="s">
        <v>364</v>
      </c>
      <c r="C356" s="11" t="s">
        <v>59</v>
      </c>
      <c r="D356" s="12">
        <f>D357</f>
        <v>1491.6</v>
      </c>
      <c r="E356" s="12">
        <f>E357</f>
        <v>-11.980000000000018</v>
      </c>
      <c r="F356" s="12">
        <f t="shared" si="76"/>
        <v>1479.62</v>
      </c>
      <c r="G356" s="12">
        <f t="shared" si="76"/>
        <v>1479.62</v>
      </c>
      <c r="H356" s="12">
        <f t="shared" si="76"/>
        <v>1479.61</v>
      </c>
      <c r="I356" s="51">
        <f t="shared" si="74"/>
        <v>1</v>
      </c>
      <c r="J356" s="51">
        <f t="shared" si="77"/>
        <v>1</v>
      </c>
    </row>
    <row r="357" spans="1:14" s="24" customFormat="1" ht="47.25" x14ac:dyDescent="0.2">
      <c r="A357" s="16" t="s">
        <v>60</v>
      </c>
      <c r="B357" s="11" t="s">
        <v>364</v>
      </c>
      <c r="C357" s="11" t="s">
        <v>61</v>
      </c>
      <c r="D357" s="44">
        <v>1491.6</v>
      </c>
      <c r="E357" s="45">
        <f>F357-D357</f>
        <v>-11.980000000000018</v>
      </c>
      <c r="F357" s="44">
        <v>1479.62</v>
      </c>
      <c r="G357" s="44">
        <v>1479.62</v>
      </c>
      <c r="H357" s="44">
        <v>1479.61</v>
      </c>
      <c r="I357" s="52">
        <f t="shared" si="74"/>
        <v>1</v>
      </c>
      <c r="J357" s="52">
        <f t="shared" si="77"/>
        <v>1</v>
      </c>
    </row>
    <row r="358" spans="1:14" s="24" customFormat="1" ht="63" x14ac:dyDescent="0.2">
      <c r="A358" s="16" t="s">
        <v>363</v>
      </c>
      <c r="B358" s="11" t="s">
        <v>365</v>
      </c>
      <c r="C358" s="11" t="s">
        <v>16</v>
      </c>
      <c r="D358" s="12">
        <f>D359</f>
        <v>993.81</v>
      </c>
      <c r="E358" s="12">
        <f t="shared" ref="E358:H359" si="78">E359</f>
        <v>-78.5</v>
      </c>
      <c r="F358" s="12">
        <f t="shared" si="78"/>
        <v>915.31</v>
      </c>
      <c r="G358" s="12">
        <f t="shared" si="78"/>
        <v>915.31</v>
      </c>
      <c r="H358" s="12">
        <f t="shared" si="78"/>
        <v>915.3</v>
      </c>
      <c r="I358" s="51">
        <f t="shared" si="74"/>
        <v>1</v>
      </c>
      <c r="J358" s="51">
        <f t="shared" si="77"/>
        <v>1</v>
      </c>
    </row>
    <row r="359" spans="1:14" s="24" customFormat="1" ht="15.75" x14ac:dyDescent="0.2">
      <c r="A359" s="16" t="s">
        <v>58</v>
      </c>
      <c r="B359" s="11" t="s">
        <v>365</v>
      </c>
      <c r="C359" s="11" t="s">
        <v>59</v>
      </c>
      <c r="D359" s="12">
        <f>D360</f>
        <v>993.81</v>
      </c>
      <c r="E359" s="12">
        <f t="shared" si="78"/>
        <v>-78.5</v>
      </c>
      <c r="F359" s="12">
        <f t="shared" si="78"/>
        <v>915.31</v>
      </c>
      <c r="G359" s="12">
        <f t="shared" si="78"/>
        <v>915.31</v>
      </c>
      <c r="H359" s="12">
        <f t="shared" si="78"/>
        <v>915.3</v>
      </c>
      <c r="I359" s="51">
        <f t="shared" si="74"/>
        <v>1</v>
      </c>
      <c r="J359" s="51">
        <f t="shared" si="77"/>
        <v>1</v>
      </c>
    </row>
    <row r="360" spans="1:14" s="24" customFormat="1" ht="47.25" x14ac:dyDescent="0.2">
      <c r="A360" s="16" t="s">
        <v>60</v>
      </c>
      <c r="B360" s="11" t="s">
        <v>365</v>
      </c>
      <c r="C360" s="11" t="s">
        <v>61</v>
      </c>
      <c r="D360" s="44">
        <v>993.81</v>
      </c>
      <c r="E360" s="45">
        <f>F360-D360</f>
        <v>-78.5</v>
      </c>
      <c r="F360" s="44">
        <v>915.31</v>
      </c>
      <c r="G360" s="44">
        <v>915.31</v>
      </c>
      <c r="H360" s="44">
        <v>915.3</v>
      </c>
      <c r="I360" s="52">
        <f t="shared" si="74"/>
        <v>1</v>
      </c>
      <c r="J360" s="52">
        <f t="shared" si="77"/>
        <v>1</v>
      </c>
    </row>
    <row r="361" spans="1:14" s="24" customFormat="1" ht="47.25" x14ac:dyDescent="0.2">
      <c r="A361" s="15" t="s">
        <v>107</v>
      </c>
      <c r="B361" s="2" t="s">
        <v>50</v>
      </c>
      <c r="C361" s="2" t="s">
        <v>16</v>
      </c>
      <c r="D361" s="3">
        <f>D362+D368+D374+D380+D386+D389</f>
        <v>74436.98</v>
      </c>
      <c r="E361" s="3">
        <f>E362+E368+E374+E380+E386+E389</f>
        <v>14829.3</v>
      </c>
      <c r="F361" s="3">
        <f>F362+F368+F374+F380+F386+F389</f>
        <v>89266.28</v>
      </c>
      <c r="G361" s="3">
        <f>G362+G368+G374+G380+G386+G389</f>
        <v>89266.28</v>
      </c>
      <c r="H361" s="3">
        <f>H362+H368+H374+H380+H386+H389</f>
        <v>83132.58</v>
      </c>
      <c r="I361" s="50">
        <f t="shared" si="74"/>
        <v>0.93130000000000002</v>
      </c>
      <c r="J361" s="50">
        <f t="shared" si="77"/>
        <v>0.93130000000000002</v>
      </c>
      <c r="L361" s="56"/>
      <c r="N361" s="55"/>
    </row>
    <row r="362" spans="1:14" s="24" customFormat="1" ht="15.75" x14ac:dyDescent="0.2">
      <c r="A362" s="16" t="s">
        <v>0</v>
      </c>
      <c r="B362" s="11" t="s">
        <v>265</v>
      </c>
      <c r="C362" s="11" t="s">
        <v>16</v>
      </c>
      <c r="D362" s="12">
        <f>D363</f>
        <v>16553.84</v>
      </c>
      <c r="E362" s="12">
        <f t="shared" ref="E362:H364" si="79">E363</f>
        <v>1100</v>
      </c>
      <c r="F362" s="12">
        <f t="shared" si="79"/>
        <v>17653.84</v>
      </c>
      <c r="G362" s="12">
        <f t="shared" si="79"/>
        <v>17653.84</v>
      </c>
      <c r="H362" s="12">
        <f t="shared" si="79"/>
        <v>16128.6</v>
      </c>
      <c r="I362" s="51">
        <f t="shared" si="74"/>
        <v>0.91359999999999997</v>
      </c>
      <c r="J362" s="51">
        <f t="shared" si="77"/>
        <v>0.91359999999999997</v>
      </c>
    </row>
    <row r="363" spans="1:14" s="24" customFormat="1" ht="31.5" x14ac:dyDescent="0.2">
      <c r="A363" s="16" t="s">
        <v>28</v>
      </c>
      <c r="B363" s="11" t="s">
        <v>266</v>
      </c>
      <c r="C363" s="11" t="s">
        <v>16</v>
      </c>
      <c r="D363" s="12">
        <f>D364</f>
        <v>16553.84</v>
      </c>
      <c r="E363" s="12">
        <f t="shared" si="79"/>
        <v>1100</v>
      </c>
      <c r="F363" s="12">
        <f t="shared" si="79"/>
        <v>17653.84</v>
      </c>
      <c r="G363" s="12">
        <f t="shared" si="79"/>
        <v>17653.84</v>
      </c>
      <c r="H363" s="12">
        <f t="shared" si="79"/>
        <v>16128.6</v>
      </c>
      <c r="I363" s="51">
        <f t="shared" si="74"/>
        <v>0.91359999999999997</v>
      </c>
      <c r="J363" s="51">
        <f t="shared" si="77"/>
        <v>0.91359999999999997</v>
      </c>
    </row>
    <row r="364" spans="1:14" s="24" customFormat="1" ht="31.5" x14ac:dyDescent="0.2">
      <c r="A364" s="16" t="s">
        <v>118</v>
      </c>
      <c r="B364" s="11" t="s">
        <v>266</v>
      </c>
      <c r="C364" s="11" t="s">
        <v>119</v>
      </c>
      <c r="D364" s="12">
        <f>D365</f>
        <v>16553.84</v>
      </c>
      <c r="E364" s="12">
        <f t="shared" si="79"/>
        <v>1100</v>
      </c>
      <c r="F364" s="12">
        <f t="shared" si="79"/>
        <v>17653.84</v>
      </c>
      <c r="G364" s="12">
        <f t="shared" si="79"/>
        <v>17653.84</v>
      </c>
      <c r="H364" s="12">
        <f t="shared" si="79"/>
        <v>16128.6</v>
      </c>
      <c r="I364" s="51">
        <f t="shared" si="74"/>
        <v>0.91359999999999997</v>
      </c>
      <c r="J364" s="51">
        <f t="shared" si="77"/>
        <v>0.91359999999999997</v>
      </c>
    </row>
    <row r="365" spans="1:14" s="24" customFormat="1" ht="15.75" x14ac:dyDescent="0.2">
      <c r="A365" s="16" t="s">
        <v>120</v>
      </c>
      <c r="B365" s="11" t="s">
        <v>266</v>
      </c>
      <c r="C365" s="11" t="s">
        <v>121</v>
      </c>
      <c r="D365" s="12">
        <f>D366+D367</f>
        <v>16553.84</v>
      </c>
      <c r="E365" s="12">
        <f>E366+E367</f>
        <v>1100</v>
      </c>
      <c r="F365" s="12">
        <f>F366+F367</f>
        <v>17653.84</v>
      </c>
      <c r="G365" s="12">
        <f>G366+G367</f>
        <v>17653.84</v>
      </c>
      <c r="H365" s="12">
        <f>H366+H367</f>
        <v>16128.6</v>
      </c>
      <c r="I365" s="51">
        <f t="shared" si="74"/>
        <v>0.91359999999999997</v>
      </c>
      <c r="J365" s="51">
        <f t="shared" si="77"/>
        <v>0.91359999999999997</v>
      </c>
    </row>
    <row r="366" spans="1:14" s="24" customFormat="1" ht="47.25" x14ac:dyDescent="0.2">
      <c r="A366" s="16" t="s">
        <v>122</v>
      </c>
      <c r="B366" s="11" t="s">
        <v>266</v>
      </c>
      <c r="C366" s="11" t="s">
        <v>123</v>
      </c>
      <c r="D366" s="44">
        <v>15291.7</v>
      </c>
      <c r="E366" s="45">
        <f>F366-D366</f>
        <v>1100</v>
      </c>
      <c r="F366" s="44">
        <v>16391.7</v>
      </c>
      <c r="G366" s="44">
        <v>16391.7</v>
      </c>
      <c r="H366" s="44">
        <v>15654.41</v>
      </c>
      <c r="I366" s="52">
        <f t="shared" si="74"/>
        <v>0.95499999999999996</v>
      </c>
      <c r="J366" s="52">
        <f t="shared" si="77"/>
        <v>0.95499999999999996</v>
      </c>
    </row>
    <row r="367" spans="1:14" s="24" customFormat="1" ht="15.75" x14ac:dyDescent="0.2">
      <c r="A367" s="16" t="s">
        <v>124</v>
      </c>
      <c r="B367" s="11" t="s">
        <v>266</v>
      </c>
      <c r="C367" s="11" t="s">
        <v>125</v>
      </c>
      <c r="D367" s="44">
        <v>1262.1400000000001</v>
      </c>
      <c r="E367" s="45">
        <f>F367-D367</f>
        <v>0</v>
      </c>
      <c r="F367" s="44">
        <v>1262.1400000000001</v>
      </c>
      <c r="G367" s="44">
        <v>1262.1400000000001</v>
      </c>
      <c r="H367" s="44">
        <v>474.19</v>
      </c>
      <c r="I367" s="52">
        <f t="shared" si="74"/>
        <v>0.37569999999999998</v>
      </c>
      <c r="J367" s="52">
        <f t="shared" si="77"/>
        <v>0.37569999999999998</v>
      </c>
    </row>
    <row r="368" spans="1:14" s="24" customFormat="1" ht="15.75" x14ac:dyDescent="0.2">
      <c r="A368" s="16" t="s">
        <v>140</v>
      </c>
      <c r="B368" s="11" t="s">
        <v>267</v>
      </c>
      <c r="C368" s="11" t="s">
        <v>16</v>
      </c>
      <c r="D368" s="12">
        <f>D369</f>
        <v>3680.59</v>
      </c>
      <c r="E368" s="12">
        <f t="shared" ref="E368:F370" si="80">E369</f>
        <v>0</v>
      </c>
      <c r="F368" s="12">
        <f t="shared" si="80"/>
        <v>3680.59</v>
      </c>
      <c r="G368" s="12">
        <f t="shared" ref="G368:H370" si="81">G369</f>
        <v>3680.59</v>
      </c>
      <c r="H368" s="12">
        <f t="shared" si="81"/>
        <v>3136.4399999999996</v>
      </c>
      <c r="I368" s="51">
        <f t="shared" si="74"/>
        <v>0.85219999999999996</v>
      </c>
      <c r="J368" s="51">
        <f t="shared" si="77"/>
        <v>0.85219999999999996</v>
      </c>
    </row>
    <row r="369" spans="1:10" s="24" customFormat="1" ht="31.5" x14ac:dyDescent="0.2">
      <c r="A369" s="16" t="s">
        <v>28</v>
      </c>
      <c r="B369" s="11" t="s">
        <v>268</v>
      </c>
      <c r="C369" s="11" t="s">
        <v>16</v>
      </c>
      <c r="D369" s="12">
        <f>D370</f>
        <v>3680.59</v>
      </c>
      <c r="E369" s="12">
        <f t="shared" si="80"/>
        <v>0</v>
      </c>
      <c r="F369" s="12">
        <f t="shared" si="80"/>
        <v>3680.59</v>
      </c>
      <c r="G369" s="12">
        <f t="shared" si="81"/>
        <v>3680.59</v>
      </c>
      <c r="H369" s="12">
        <f t="shared" si="81"/>
        <v>3136.4399999999996</v>
      </c>
      <c r="I369" s="51">
        <f t="shared" si="74"/>
        <v>0.85219999999999996</v>
      </c>
      <c r="J369" s="51">
        <f t="shared" si="77"/>
        <v>0.85219999999999996</v>
      </c>
    </row>
    <row r="370" spans="1:10" s="24" customFormat="1" ht="31.5" x14ac:dyDescent="0.2">
      <c r="A370" s="16" t="s">
        <v>118</v>
      </c>
      <c r="B370" s="11" t="s">
        <v>268</v>
      </c>
      <c r="C370" s="11" t="s">
        <v>119</v>
      </c>
      <c r="D370" s="12">
        <f>D371</f>
        <v>3680.59</v>
      </c>
      <c r="E370" s="12">
        <f t="shared" si="80"/>
        <v>0</v>
      </c>
      <c r="F370" s="12">
        <f t="shared" si="80"/>
        <v>3680.59</v>
      </c>
      <c r="G370" s="12">
        <f t="shared" si="81"/>
        <v>3680.59</v>
      </c>
      <c r="H370" s="12">
        <f t="shared" si="81"/>
        <v>3136.4399999999996</v>
      </c>
      <c r="I370" s="51">
        <f t="shared" si="74"/>
        <v>0.85219999999999996</v>
      </c>
      <c r="J370" s="51">
        <f t="shared" si="77"/>
        <v>0.85219999999999996</v>
      </c>
    </row>
    <row r="371" spans="1:10" s="24" customFormat="1" ht="15.75" x14ac:dyDescent="0.2">
      <c r="A371" s="16" t="s">
        <v>120</v>
      </c>
      <c r="B371" s="11" t="s">
        <v>268</v>
      </c>
      <c r="C371" s="11" t="s">
        <v>121</v>
      </c>
      <c r="D371" s="12">
        <f>SUM(D372:D373)</f>
        <v>3680.59</v>
      </c>
      <c r="E371" s="12">
        <f>SUM(E372:E373)</f>
        <v>0</v>
      </c>
      <c r="F371" s="12">
        <f>SUM(F372:F373)</f>
        <v>3680.59</v>
      </c>
      <c r="G371" s="12">
        <f>SUM(G372:G373)</f>
        <v>3680.59</v>
      </c>
      <c r="H371" s="12">
        <f>SUM(H372:H373)</f>
        <v>3136.4399999999996</v>
      </c>
      <c r="I371" s="51">
        <f t="shared" si="74"/>
        <v>0.85219999999999996</v>
      </c>
      <c r="J371" s="51">
        <f t="shared" si="77"/>
        <v>0.85219999999999996</v>
      </c>
    </row>
    <row r="372" spans="1:10" s="24" customFormat="1" ht="47.25" x14ac:dyDescent="0.2">
      <c r="A372" s="16" t="s">
        <v>122</v>
      </c>
      <c r="B372" s="11" t="s">
        <v>268</v>
      </c>
      <c r="C372" s="11" t="s">
        <v>123</v>
      </c>
      <c r="D372" s="44">
        <v>3218.59</v>
      </c>
      <c r="E372" s="45">
        <f>F372-D372</f>
        <v>0</v>
      </c>
      <c r="F372" s="44">
        <v>3218.59</v>
      </c>
      <c r="G372" s="44">
        <v>3218.59</v>
      </c>
      <c r="H372" s="44">
        <v>2780.72</v>
      </c>
      <c r="I372" s="52">
        <f t="shared" si="74"/>
        <v>0.86399999999999999</v>
      </c>
      <c r="J372" s="52">
        <f t="shared" si="77"/>
        <v>0.86399999999999999</v>
      </c>
    </row>
    <row r="373" spans="1:10" s="24" customFormat="1" ht="15.75" x14ac:dyDescent="0.2">
      <c r="A373" s="16" t="s">
        <v>124</v>
      </c>
      <c r="B373" s="11" t="s">
        <v>268</v>
      </c>
      <c r="C373" s="11" t="s">
        <v>125</v>
      </c>
      <c r="D373" s="44">
        <v>462</v>
      </c>
      <c r="E373" s="45">
        <f>F373-D373</f>
        <v>0</v>
      </c>
      <c r="F373" s="44">
        <v>462</v>
      </c>
      <c r="G373" s="44">
        <v>462</v>
      </c>
      <c r="H373" s="44">
        <v>355.72</v>
      </c>
      <c r="I373" s="52">
        <f t="shared" si="74"/>
        <v>0.77</v>
      </c>
      <c r="J373" s="52">
        <f t="shared" si="77"/>
        <v>0.77</v>
      </c>
    </row>
    <row r="374" spans="1:10" s="24" customFormat="1" ht="15.75" x14ac:dyDescent="0.2">
      <c r="A374" s="16" t="s">
        <v>264</v>
      </c>
      <c r="B374" s="11" t="s">
        <v>269</v>
      </c>
      <c r="C374" s="11" t="s">
        <v>16</v>
      </c>
      <c r="D374" s="12">
        <f>D375</f>
        <v>26702.6</v>
      </c>
      <c r="E374" s="12">
        <f t="shared" ref="E374:H376" si="82">E375</f>
        <v>6900</v>
      </c>
      <c r="F374" s="12">
        <f t="shared" si="82"/>
        <v>33602.6</v>
      </c>
      <c r="G374" s="12">
        <f t="shared" si="82"/>
        <v>33602.6</v>
      </c>
      <c r="H374" s="12">
        <f t="shared" si="82"/>
        <v>29600.260000000002</v>
      </c>
      <c r="I374" s="51">
        <f t="shared" si="74"/>
        <v>0.88090000000000002</v>
      </c>
      <c r="J374" s="51">
        <f t="shared" si="77"/>
        <v>0.88090000000000002</v>
      </c>
    </row>
    <row r="375" spans="1:10" s="24" customFormat="1" ht="31.5" x14ac:dyDescent="0.2">
      <c r="A375" s="16" t="s">
        <v>28</v>
      </c>
      <c r="B375" s="11" t="s">
        <v>270</v>
      </c>
      <c r="C375" s="11" t="s">
        <v>16</v>
      </c>
      <c r="D375" s="12">
        <f>D376</f>
        <v>26702.6</v>
      </c>
      <c r="E375" s="12">
        <f t="shared" si="82"/>
        <v>6900</v>
      </c>
      <c r="F375" s="12">
        <f t="shared" si="82"/>
        <v>33602.6</v>
      </c>
      <c r="G375" s="12">
        <f t="shared" si="82"/>
        <v>33602.6</v>
      </c>
      <c r="H375" s="12">
        <f t="shared" si="82"/>
        <v>29600.260000000002</v>
      </c>
      <c r="I375" s="51">
        <f t="shared" si="74"/>
        <v>0.88090000000000002</v>
      </c>
      <c r="J375" s="51">
        <f t="shared" si="77"/>
        <v>0.88090000000000002</v>
      </c>
    </row>
    <row r="376" spans="1:10" s="24" customFormat="1" ht="31.5" x14ac:dyDescent="0.2">
      <c r="A376" s="16" t="s">
        <v>118</v>
      </c>
      <c r="B376" s="11" t="s">
        <v>270</v>
      </c>
      <c r="C376" s="11" t="s">
        <v>119</v>
      </c>
      <c r="D376" s="12">
        <f>D377</f>
        <v>26702.6</v>
      </c>
      <c r="E376" s="12">
        <f t="shared" si="82"/>
        <v>6900</v>
      </c>
      <c r="F376" s="12">
        <f t="shared" si="82"/>
        <v>33602.6</v>
      </c>
      <c r="G376" s="12">
        <f t="shared" si="82"/>
        <v>33602.6</v>
      </c>
      <c r="H376" s="12">
        <f t="shared" si="82"/>
        <v>29600.260000000002</v>
      </c>
      <c r="I376" s="51">
        <f t="shared" si="74"/>
        <v>0.88090000000000002</v>
      </c>
      <c r="J376" s="51">
        <f t="shared" si="77"/>
        <v>0.88090000000000002</v>
      </c>
    </row>
    <row r="377" spans="1:10" s="24" customFormat="1" ht="15.75" x14ac:dyDescent="0.2">
      <c r="A377" s="16" t="s">
        <v>120</v>
      </c>
      <c r="B377" s="11" t="s">
        <v>270</v>
      </c>
      <c r="C377" s="11" t="s">
        <v>121</v>
      </c>
      <c r="D377" s="12">
        <f>SUM(D378:D379)</f>
        <v>26702.6</v>
      </c>
      <c r="E377" s="12">
        <f>SUM(E378:E379)</f>
        <v>6900</v>
      </c>
      <c r="F377" s="12">
        <f>SUM(F378:F379)</f>
        <v>33602.6</v>
      </c>
      <c r="G377" s="12">
        <f>SUM(G378:G379)</f>
        <v>33602.6</v>
      </c>
      <c r="H377" s="12">
        <f>SUM(H378:H379)</f>
        <v>29600.260000000002</v>
      </c>
      <c r="I377" s="51">
        <f t="shared" si="74"/>
        <v>0.88090000000000002</v>
      </c>
      <c r="J377" s="51">
        <f t="shared" si="77"/>
        <v>0.88090000000000002</v>
      </c>
    </row>
    <row r="378" spans="1:10" s="24" customFormat="1" ht="47.25" x14ac:dyDescent="0.2">
      <c r="A378" s="16" t="s">
        <v>122</v>
      </c>
      <c r="B378" s="11" t="s">
        <v>270</v>
      </c>
      <c r="C378" s="11" t="s">
        <v>123</v>
      </c>
      <c r="D378" s="44">
        <v>23057.599999999999</v>
      </c>
      <c r="E378" s="45">
        <f>F378-D378</f>
        <v>1400</v>
      </c>
      <c r="F378" s="44">
        <v>24457.599999999999</v>
      </c>
      <c r="G378" s="44">
        <v>24457.599999999999</v>
      </c>
      <c r="H378" s="44">
        <v>20825.14</v>
      </c>
      <c r="I378" s="52">
        <f t="shared" si="74"/>
        <v>0.85150000000000003</v>
      </c>
      <c r="J378" s="52">
        <f t="shared" si="77"/>
        <v>0.85150000000000003</v>
      </c>
    </row>
    <row r="379" spans="1:10" s="24" customFormat="1" ht="15.75" x14ac:dyDescent="0.2">
      <c r="A379" s="16" t="s">
        <v>124</v>
      </c>
      <c r="B379" s="11" t="s">
        <v>270</v>
      </c>
      <c r="C379" s="11" t="s">
        <v>125</v>
      </c>
      <c r="D379" s="44">
        <v>3645</v>
      </c>
      <c r="E379" s="45">
        <f>F379-D379</f>
        <v>5500</v>
      </c>
      <c r="F379" s="44">
        <v>9145</v>
      </c>
      <c r="G379" s="44">
        <v>9145</v>
      </c>
      <c r="H379" s="44">
        <v>8775.1200000000008</v>
      </c>
      <c r="I379" s="52">
        <f t="shared" si="74"/>
        <v>0.95960000000000001</v>
      </c>
      <c r="J379" s="52">
        <f t="shared" si="77"/>
        <v>0.95960000000000001</v>
      </c>
    </row>
    <row r="380" spans="1:10" s="24" customFormat="1" ht="31.5" x14ac:dyDescent="0.2">
      <c r="A380" s="16" t="s">
        <v>271</v>
      </c>
      <c r="B380" s="11" t="s">
        <v>272</v>
      </c>
      <c r="C380" s="11" t="s">
        <v>16</v>
      </c>
      <c r="D380" s="12">
        <f>D381</f>
        <v>24568.799999999999</v>
      </c>
      <c r="E380" s="12">
        <f t="shared" ref="E380:H382" si="83">E381</f>
        <v>4671</v>
      </c>
      <c r="F380" s="12">
        <f t="shared" si="83"/>
        <v>29239.8</v>
      </c>
      <c r="G380" s="12">
        <f t="shared" si="83"/>
        <v>29239.8</v>
      </c>
      <c r="H380" s="12">
        <f t="shared" si="83"/>
        <v>29239.52</v>
      </c>
      <c r="I380" s="51">
        <f t="shared" si="74"/>
        <v>1</v>
      </c>
      <c r="J380" s="51">
        <f t="shared" si="77"/>
        <v>1</v>
      </c>
    </row>
    <row r="381" spans="1:10" s="24" customFormat="1" ht="31.5" x14ac:dyDescent="0.2">
      <c r="A381" s="16" t="s">
        <v>28</v>
      </c>
      <c r="B381" s="11" t="s">
        <v>273</v>
      </c>
      <c r="C381" s="11" t="s">
        <v>16</v>
      </c>
      <c r="D381" s="12">
        <f>D382</f>
        <v>24568.799999999999</v>
      </c>
      <c r="E381" s="12">
        <f t="shared" si="83"/>
        <v>4671</v>
      </c>
      <c r="F381" s="12">
        <f t="shared" si="83"/>
        <v>29239.8</v>
      </c>
      <c r="G381" s="12">
        <f t="shared" si="83"/>
        <v>29239.8</v>
      </c>
      <c r="H381" s="12">
        <f t="shared" si="83"/>
        <v>29239.52</v>
      </c>
      <c r="I381" s="51">
        <f t="shared" si="74"/>
        <v>1</v>
      </c>
      <c r="J381" s="51">
        <f t="shared" si="77"/>
        <v>1</v>
      </c>
    </row>
    <row r="382" spans="1:10" s="24" customFormat="1" ht="31.5" x14ac:dyDescent="0.2">
      <c r="A382" s="16" t="s">
        <v>118</v>
      </c>
      <c r="B382" s="11" t="s">
        <v>273</v>
      </c>
      <c r="C382" s="11" t="s">
        <v>119</v>
      </c>
      <c r="D382" s="12">
        <f>D383</f>
        <v>24568.799999999999</v>
      </c>
      <c r="E382" s="12">
        <f t="shared" si="83"/>
        <v>4671</v>
      </c>
      <c r="F382" s="12">
        <f t="shared" si="83"/>
        <v>29239.8</v>
      </c>
      <c r="G382" s="12">
        <f t="shared" si="83"/>
        <v>29239.8</v>
      </c>
      <c r="H382" s="12">
        <f t="shared" si="83"/>
        <v>29239.52</v>
      </c>
      <c r="I382" s="51">
        <f t="shared" si="74"/>
        <v>1</v>
      </c>
      <c r="J382" s="51">
        <f t="shared" si="77"/>
        <v>1</v>
      </c>
    </row>
    <row r="383" spans="1:10" s="24" customFormat="1" ht="15.75" x14ac:dyDescent="0.2">
      <c r="A383" s="16" t="s">
        <v>120</v>
      </c>
      <c r="B383" s="11" t="s">
        <v>273</v>
      </c>
      <c r="C383" s="11" t="s">
        <v>121</v>
      </c>
      <c r="D383" s="12">
        <f>D384+D385</f>
        <v>24568.799999999999</v>
      </c>
      <c r="E383" s="12">
        <f>E384+E385</f>
        <v>4671</v>
      </c>
      <c r="F383" s="12">
        <f>F384+F385</f>
        <v>29239.8</v>
      </c>
      <c r="G383" s="12">
        <f>G384+G385</f>
        <v>29239.8</v>
      </c>
      <c r="H383" s="12">
        <f>H384+H385</f>
        <v>29239.52</v>
      </c>
      <c r="I383" s="51">
        <f t="shared" si="74"/>
        <v>1</v>
      </c>
      <c r="J383" s="51">
        <f t="shared" si="77"/>
        <v>1</v>
      </c>
    </row>
    <row r="384" spans="1:10" s="24" customFormat="1" ht="47.25" x14ac:dyDescent="0.2">
      <c r="A384" s="16" t="s">
        <v>122</v>
      </c>
      <c r="B384" s="11" t="s">
        <v>273</v>
      </c>
      <c r="C384" s="25" t="s">
        <v>123</v>
      </c>
      <c r="D384" s="45">
        <v>22876.04</v>
      </c>
      <c r="E384" s="45">
        <f>F384-D384</f>
        <v>4380</v>
      </c>
      <c r="F384" s="44">
        <v>27256.04</v>
      </c>
      <c r="G384" s="45">
        <v>27256.04</v>
      </c>
      <c r="H384" s="45">
        <v>27256.04</v>
      </c>
      <c r="I384" s="52">
        <f t="shared" si="74"/>
        <v>1</v>
      </c>
      <c r="J384" s="52">
        <f t="shared" si="77"/>
        <v>1</v>
      </c>
    </row>
    <row r="385" spans="1:12" s="24" customFormat="1" ht="15.75" x14ac:dyDescent="0.2">
      <c r="A385" s="16" t="s">
        <v>124</v>
      </c>
      <c r="B385" s="11" t="s">
        <v>273</v>
      </c>
      <c r="C385" s="11" t="s">
        <v>125</v>
      </c>
      <c r="D385" s="44">
        <v>1692.76</v>
      </c>
      <c r="E385" s="45">
        <f>F385-D385</f>
        <v>291</v>
      </c>
      <c r="F385" s="44">
        <v>1983.76</v>
      </c>
      <c r="G385" s="44">
        <v>1983.76</v>
      </c>
      <c r="H385" s="44">
        <v>1983.48</v>
      </c>
      <c r="I385" s="52">
        <f t="shared" si="74"/>
        <v>0.99990000000000001</v>
      </c>
      <c r="J385" s="52">
        <f t="shared" si="77"/>
        <v>0.99990000000000001</v>
      </c>
    </row>
    <row r="386" spans="1:12" s="24" customFormat="1" ht="15.75" x14ac:dyDescent="0.2">
      <c r="A386" s="16" t="s">
        <v>274</v>
      </c>
      <c r="B386" s="11" t="s">
        <v>275</v>
      </c>
      <c r="C386" s="11" t="s">
        <v>16</v>
      </c>
      <c r="D386" s="12">
        <f>D387</f>
        <v>2931.15</v>
      </c>
      <c r="E386" s="12">
        <f t="shared" ref="E386:H387" si="84">E387</f>
        <v>1432.4999999999995</v>
      </c>
      <c r="F386" s="12">
        <f t="shared" si="84"/>
        <v>4363.6499999999996</v>
      </c>
      <c r="G386" s="12">
        <f t="shared" si="84"/>
        <v>4363.6499999999996</v>
      </c>
      <c r="H386" s="12">
        <f t="shared" si="84"/>
        <v>4363.6499999999996</v>
      </c>
      <c r="I386" s="51">
        <f t="shared" si="74"/>
        <v>1</v>
      </c>
      <c r="J386" s="51">
        <f t="shared" si="77"/>
        <v>1</v>
      </c>
    </row>
    <row r="387" spans="1:12" s="24" customFormat="1" ht="15.75" x14ac:dyDescent="0.2">
      <c r="A387" s="16" t="s">
        <v>29</v>
      </c>
      <c r="B387" s="11" t="s">
        <v>276</v>
      </c>
      <c r="C387" s="11" t="s">
        <v>16</v>
      </c>
      <c r="D387" s="12">
        <f>D388</f>
        <v>2931.15</v>
      </c>
      <c r="E387" s="12">
        <f t="shared" si="84"/>
        <v>1432.4999999999995</v>
      </c>
      <c r="F387" s="12">
        <f t="shared" si="84"/>
        <v>4363.6499999999996</v>
      </c>
      <c r="G387" s="12">
        <f t="shared" si="84"/>
        <v>4363.6499999999996</v>
      </c>
      <c r="H387" s="12">
        <f t="shared" si="84"/>
        <v>4363.6499999999996</v>
      </c>
      <c r="I387" s="51">
        <f t="shared" si="74"/>
        <v>1</v>
      </c>
      <c r="J387" s="51">
        <f t="shared" si="77"/>
        <v>1</v>
      </c>
    </row>
    <row r="388" spans="1:12" s="24" customFormat="1" ht="31.5" x14ac:dyDescent="0.2">
      <c r="A388" s="16" t="s">
        <v>21</v>
      </c>
      <c r="B388" s="11" t="s">
        <v>276</v>
      </c>
      <c r="C388" s="11" t="s">
        <v>22</v>
      </c>
      <c r="D388" s="44">
        <v>2931.15</v>
      </c>
      <c r="E388" s="45">
        <f>F388-D388</f>
        <v>1432.4999999999995</v>
      </c>
      <c r="F388" s="44">
        <v>4363.6499999999996</v>
      </c>
      <c r="G388" s="44">
        <v>4363.6499999999996</v>
      </c>
      <c r="H388" s="44">
        <v>4363.6499999999996</v>
      </c>
      <c r="I388" s="52">
        <f t="shared" si="74"/>
        <v>1</v>
      </c>
      <c r="J388" s="52">
        <f t="shared" si="77"/>
        <v>1</v>
      </c>
    </row>
    <row r="389" spans="1:12" s="24" customFormat="1" ht="15.75" x14ac:dyDescent="0.2">
      <c r="A389" s="16" t="s">
        <v>423</v>
      </c>
      <c r="B389" s="11" t="s">
        <v>424</v>
      </c>
      <c r="C389" s="11" t="s">
        <v>16</v>
      </c>
      <c r="D389" s="12">
        <f>D390+D393</f>
        <v>0</v>
      </c>
      <c r="E389" s="12">
        <f>E390+E393</f>
        <v>725.8</v>
      </c>
      <c r="F389" s="12">
        <f>F390+F393</f>
        <v>725.8</v>
      </c>
      <c r="G389" s="12">
        <f>G390+G393</f>
        <v>725.8</v>
      </c>
      <c r="H389" s="12">
        <f>H390+H393</f>
        <v>664.11</v>
      </c>
      <c r="I389" s="51">
        <f t="shared" ref="I389:I395" si="85">ROUND(H389/F389,4)</f>
        <v>0.91500000000000004</v>
      </c>
      <c r="J389" s="51">
        <f t="shared" ref="J389:J395" si="86">ROUND(H389/G389,4)</f>
        <v>0.91500000000000004</v>
      </c>
    </row>
    <row r="390" spans="1:12" s="24" customFormat="1" ht="15.75" x14ac:dyDescent="0.2">
      <c r="A390" s="16" t="s">
        <v>425</v>
      </c>
      <c r="B390" s="11" t="s">
        <v>426</v>
      </c>
      <c r="C390" s="11" t="s">
        <v>16</v>
      </c>
      <c r="D390" s="12">
        <f>D391</f>
        <v>0</v>
      </c>
      <c r="E390" s="12">
        <f t="shared" ref="E390:H391" si="87">E391</f>
        <v>718.5</v>
      </c>
      <c r="F390" s="12">
        <f t="shared" si="87"/>
        <v>718.5</v>
      </c>
      <c r="G390" s="12">
        <f t="shared" si="87"/>
        <v>718.5</v>
      </c>
      <c r="H390" s="12">
        <f t="shared" si="87"/>
        <v>657.47</v>
      </c>
      <c r="I390" s="51">
        <f t="shared" si="85"/>
        <v>0.91510000000000002</v>
      </c>
      <c r="J390" s="51">
        <f t="shared" si="86"/>
        <v>0.91510000000000002</v>
      </c>
    </row>
    <row r="391" spans="1:12" s="24" customFormat="1" ht="15.75" x14ac:dyDescent="0.2">
      <c r="A391" s="16" t="s">
        <v>75</v>
      </c>
      <c r="B391" s="11" t="s">
        <v>426</v>
      </c>
      <c r="C391" s="11" t="s">
        <v>74</v>
      </c>
      <c r="D391" s="12">
        <f>D392</f>
        <v>0</v>
      </c>
      <c r="E391" s="12">
        <f t="shared" si="87"/>
        <v>718.5</v>
      </c>
      <c r="F391" s="12">
        <f t="shared" si="87"/>
        <v>718.5</v>
      </c>
      <c r="G391" s="12">
        <f t="shared" si="87"/>
        <v>718.5</v>
      </c>
      <c r="H391" s="12">
        <f t="shared" si="87"/>
        <v>657.47</v>
      </c>
      <c r="I391" s="51">
        <f t="shared" si="85"/>
        <v>0.91510000000000002</v>
      </c>
      <c r="J391" s="51">
        <f t="shared" si="86"/>
        <v>0.91510000000000002</v>
      </c>
    </row>
    <row r="392" spans="1:12" s="24" customFormat="1" ht="31.5" x14ac:dyDescent="0.2">
      <c r="A392" s="16" t="s">
        <v>77</v>
      </c>
      <c r="B392" s="11" t="s">
        <v>426</v>
      </c>
      <c r="C392" s="11" t="s">
        <v>78</v>
      </c>
      <c r="D392" s="44">
        <v>0</v>
      </c>
      <c r="E392" s="45">
        <f>F392-D392</f>
        <v>718.5</v>
      </c>
      <c r="F392" s="44">
        <v>718.5</v>
      </c>
      <c r="G392" s="44">
        <v>718.5</v>
      </c>
      <c r="H392" s="44">
        <v>657.47</v>
      </c>
      <c r="I392" s="52">
        <f t="shared" si="85"/>
        <v>0.91510000000000002</v>
      </c>
      <c r="J392" s="52">
        <f t="shared" si="86"/>
        <v>0.91510000000000002</v>
      </c>
    </row>
    <row r="393" spans="1:12" s="24" customFormat="1" ht="15.75" x14ac:dyDescent="0.2">
      <c r="A393" s="16" t="s">
        <v>427</v>
      </c>
      <c r="B393" s="11" t="s">
        <v>428</v>
      </c>
      <c r="C393" s="11" t="s">
        <v>16</v>
      </c>
      <c r="D393" s="12">
        <f>D394</f>
        <v>0</v>
      </c>
      <c r="E393" s="12">
        <f t="shared" ref="E393:H394" si="88">E394</f>
        <v>7.3</v>
      </c>
      <c r="F393" s="12">
        <f t="shared" si="88"/>
        <v>7.3</v>
      </c>
      <c r="G393" s="12">
        <f t="shared" si="88"/>
        <v>7.3</v>
      </c>
      <c r="H393" s="12">
        <f t="shared" si="88"/>
        <v>6.64</v>
      </c>
      <c r="I393" s="51">
        <f t="shared" si="85"/>
        <v>0.90959999999999996</v>
      </c>
      <c r="J393" s="51">
        <f t="shared" si="86"/>
        <v>0.90959999999999996</v>
      </c>
    </row>
    <row r="394" spans="1:12" s="24" customFormat="1" ht="15.75" x14ac:dyDescent="0.2">
      <c r="A394" s="16" t="s">
        <v>75</v>
      </c>
      <c r="B394" s="11" t="s">
        <v>428</v>
      </c>
      <c r="C394" s="11" t="s">
        <v>74</v>
      </c>
      <c r="D394" s="12">
        <f>D395</f>
        <v>0</v>
      </c>
      <c r="E394" s="12">
        <f t="shared" si="88"/>
        <v>7.3</v>
      </c>
      <c r="F394" s="12">
        <f t="shared" si="88"/>
        <v>7.3</v>
      </c>
      <c r="G394" s="12">
        <f t="shared" si="88"/>
        <v>7.3</v>
      </c>
      <c r="H394" s="12">
        <f t="shared" si="88"/>
        <v>6.64</v>
      </c>
      <c r="I394" s="51">
        <f t="shared" si="85"/>
        <v>0.90959999999999996</v>
      </c>
      <c r="J394" s="51">
        <f t="shared" si="86"/>
        <v>0.90959999999999996</v>
      </c>
    </row>
    <row r="395" spans="1:12" s="24" customFormat="1" ht="31.5" x14ac:dyDescent="0.2">
      <c r="A395" s="16" t="s">
        <v>77</v>
      </c>
      <c r="B395" s="11" t="s">
        <v>428</v>
      </c>
      <c r="C395" s="11" t="s">
        <v>78</v>
      </c>
      <c r="D395" s="44">
        <v>0</v>
      </c>
      <c r="E395" s="45">
        <f>F395-D395</f>
        <v>7.3</v>
      </c>
      <c r="F395" s="44">
        <v>7.3</v>
      </c>
      <c r="G395" s="44">
        <v>7.3</v>
      </c>
      <c r="H395" s="44">
        <v>6.64</v>
      </c>
      <c r="I395" s="52">
        <f t="shared" si="85"/>
        <v>0.90959999999999996</v>
      </c>
      <c r="J395" s="52">
        <f t="shared" si="86"/>
        <v>0.90959999999999996</v>
      </c>
    </row>
    <row r="396" spans="1:12" s="24" customFormat="1" ht="47.25" x14ac:dyDescent="0.2">
      <c r="A396" s="15" t="s">
        <v>70</v>
      </c>
      <c r="B396" s="2" t="s">
        <v>71</v>
      </c>
      <c r="C396" s="2" t="s">
        <v>16</v>
      </c>
      <c r="D396" s="3">
        <f>D397+D425+D430+D435</f>
        <v>41603.269999999997</v>
      </c>
      <c r="E396" s="3">
        <f>E397+E425+E430+E435</f>
        <v>-15986.9</v>
      </c>
      <c r="F396" s="3">
        <f>F397+F425+F430+F435</f>
        <v>25616.37</v>
      </c>
      <c r="G396" s="3">
        <f>G397+G425+G430+G435</f>
        <v>25616.37</v>
      </c>
      <c r="H396" s="3">
        <f>H397+H425+H430+H435</f>
        <v>22821.399999999998</v>
      </c>
      <c r="I396" s="50">
        <f t="shared" si="74"/>
        <v>0.89090000000000003</v>
      </c>
      <c r="J396" s="50">
        <f t="shared" si="77"/>
        <v>0.89090000000000003</v>
      </c>
      <c r="L396" s="56"/>
    </row>
    <row r="397" spans="1:12" s="24" customFormat="1" ht="15.75" x14ac:dyDescent="0.2">
      <c r="A397" s="16" t="s">
        <v>277</v>
      </c>
      <c r="B397" s="11" t="s">
        <v>278</v>
      </c>
      <c r="C397" s="11" t="s">
        <v>16</v>
      </c>
      <c r="D397" s="12">
        <f>D398+D403+D408+D413+D417+D421</f>
        <v>32150.57</v>
      </c>
      <c r="E397" s="12">
        <f>E398+E403+E408+E413+E417+E421</f>
        <v>-15986.9</v>
      </c>
      <c r="F397" s="12">
        <f>F398+F403+F408+F413+F417+F421</f>
        <v>16163.67</v>
      </c>
      <c r="G397" s="12">
        <f>G398+G403+G408+G413+G417+G421</f>
        <v>16163.67</v>
      </c>
      <c r="H397" s="12">
        <f>H398+H403+H408+H413+H417+H421</f>
        <v>15371.039999999999</v>
      </c>
      <c r="I397" s="51">
        <f t="shared" si="74"/>
        <v>0.95099999999999996</v>
      </c>
      <c r="J397" s="51">
        <f t="shared" si="77"/>
        <v>0.95099999999999996</v>
      </c>
    </row>
    <row r="398" spans="1:12" s="24" customFormat="1" ht="31.5" x14ac:dyDescent="0.2">
      <c r="A398" s="16" t="s">
        <v>28</v>
      </c>
      <c r="B398" s="11" t="s">
        <v>279</v>
      </c>
      <c r="C398" s="11" t="s">
        <v>16</v>
      </c>
      <c r="D398" s="12">
        <f>D399</f>
        <v>15552.87</v>
      </c>
      <c r="E398" s="12">
        <f t="shared" ref="E398:H399" si="89">E399</f>
        <v>0</v>
      </c>
      <c r="F398" s="12">
        <f t="shared" si="89"/>
        <v>15552.87</v>
      </c>
      <c r="G398" s="12">
        <f t="shared" si="89"/>
        <v>15552.87</v>
      </c>
      <c r="H398" s="12">
        <f t="shared" si="89"/>
        <v>14979.61</v>
      </c>
      <c r="I398" s="51">
        <f t="shared" si="74"/>
        <v>0.96309999999999996</v>
      </c>
      <c r="J398" s="51">
        <f t="shared" si="77"/>
        <v>0.96309999999999996</v>
      </c>
    </row>
    <row r="399" spans="1:12" s="24" customFormat="1" ht="31.5" x14ac:dyDescent="0.2">
      <c r="A399" s="16" t="s">
        <v>118</v>
      </c>
      <c r="B399" s="11" t="s">
        <v>279</v>
      </c>
      <c r="C399" s="11" t="s">
        <v>119</v>
      </c>
      <c r="D399" s="12">
        <f>D400</f>
        <v>15552.87</v>
      </c>
      <c r="E399" s="12">
        <f t="shared" si="89"/>
        <v>0</v>
      </c>
      <c r="F399" s="12">
        <f t="shared" si="89"/>
        <v>15552.87</v>
      </c>
      <c r="G399" s="12">
        <f t="shared" si="89"/>
        <v>15552.87</v>
      </c>
      <c r="H399" s="12">
        <f t="shared" si="89"/>
        <v>14979.61</v>
      </c>
      <c r="I399" s="51">
        <f t="shared" si="74"/>
        <v>0.96309999999999996</v>
      </c>
      <c r="J399" s="51">
        <f t="shared" si="77"/>
        <v>0.96309999999999996</v>
      </c>
    </row>
    <row r="400" spans="1:12" s="24" customFormat="1" ht="15.75" x14ac:dyDescent="0.2">
      <c r="A400" s="16" t="s">
        <v>120</v>
      </c>
      <c r="B400" s="11" t="s">
        <v>279</v>
      </c>
      <c r="C400" s="11" t="s">
        <v>121</v>
      </c>
      <c r="D400" s="12">
        <f>D401+D402</f>
        <v>15552.87</v>
      </c>
      <c r="E400" s="12">
        <f>E401+E402</f>
        <v>0</v>
      </c>
      <c r="F400" s="12">
        <f>F401+F402</f>
        <v>15552.87</v>
      </c>
      <c r="G400" s="12">
        <f>G401+G402</f>
        <v>15552.87</v>
      </c>
      <c r="H400" s="12">
        <f>H401+H402</f>
        <v>14979.61</v>
      </c>
      <c r="I400" s="51">
        <f t="shared" si="74"/>
        <v>0.96309999999999996</v>
      </c>
      <c r="J400" s="51">
        <f t="shared" si="77"/>
        <v>0.96309999999999996</v>
      </c>
    </row>
    <row r="401" spans="1:10" s="24" customFormat="1" ht="47.25" x14ac:dyDescent="0.2">
      <c r="A401" s="16" t="s">
        <v>122</v>
      </c>
      <c r="B401" s="11" t="s">
        <v>279</v>
      </c>
      <c r="C401" s="11" t="s">
        <v>123</v>
      </c>
      <c r="D401" s="45">
        <v>13779.7</v>
      </c>
      <c r="E401" s="45">
        <f>F401-D401</f>
        <v>0</v>
      </c>
      <c r="F401" s="44">
        <v>13779.7</v>
      </c>
      <c r="G401" s="45">
        <v>13779.7</v>
      </c>
      <c r="H401" s="45">
        <v>13667.91</v>
      </c>
      <c r="I401" s="52">
        <f t="shared" si="74"/>
        <v>0.9919</v>
      </c>
      <c r="J401" s="52">
        <f t="shared" si="77"/>
        <v>0.9919</v>
      </c>
    </row>
    <row r="402" spans="1:10" s="24" customFormat="1" ht="15.75" x14ac:dyDescent="0.2">
      <c r="A402" s="16" t="s">
        <v>124</v>
      </c>
      <c r="B402" s="11" t="s">
        <v>279</v>
      </c>
      <c r="C402" s="11" t="s">
        <v>125</v>
      </c>
      <c r="D402" s="45">
        <v>1773.17</v>
      </c>
      <c r="E402" s="45">
        <f>F402-D402</f>
        <v>0</v>
      </c>
      <c r="F402" s="44">
        <v>1773.17</v>
      </c>
      <c r="G402" s="45">
        <v>1773.17</v>
      </c>
      <c r="H402" s="45">
        <v>1311.7</v>
      </c>
      <c r="I402" s="52">
        <f t="shared" si="74"/>
        <v>0.73970000000000002</v>
      </c>
      <c r="J402" s="52">
        <f t="shared" si="77"/>
        <v>0.73970000000000002</v>
      </c>
    </row>
    <row r="403" spans="1:10" s="24" customFormat="1" ht="31.5" x14ac:dyDescent="0.2">
      <c r="A403" s="16" t="s">
        <v>72</v>
      </c>
      <c r="B403" s="11" t="s">
        <v>280</v>
      </c>
      <c r="C403" s="11" t="s">
        <v>16</v>
      </c>
      <c r="D403" s="12">
        <f>D404</f>
        <v>248.3</v>
      </c>
      <c r="E403" s="12">
        <f t="shared" ref="E403:H406" si="90">E404</f>
        <v>0</v>
      </c>
      <c r="F403" s="12">
        <f t="shared" si="90"/>
        <v>248.3</v>
      </c>
      <c r="G403" s="12">
        <f t="shared" si="90"/>
        <v>248.3</v>
      </c>
      <c r="H403" s="12">
        <f t="shared" si="90"/>
        <v>248.3</v>
      </c>
      <c r="I403" s="51">
        <f t="shared" si="74"/>
        <v>1</v>
      </c>
      <c r="J403" s="51">
        <f t="shared" si="77"/>
        <v>1</v>
      </c>
    </row>
    <row r="404" spans="1:10" s="24" customFormat="1" ht="31.5" x14ac:dyDescent="0.2">
      <c r="A404" s="16" t="s">
        <v>28</v>
      </c>
      <c r="B404" s="11" t="s">
        <v>280</v>
      </c>
      <c r="C404" s="11" t="s">
        <v>16</v>
      </c>
      <c r="D404" s="12">
        <f>D405</f>
        <v>248.3</v>
      </c>
      <c r="E404" s="12">
        <f t="shared" si="90"/>
        <v>0</v>
      </c>
      <c r="F404" s="12">
        <f t="shared" si="90"/>
        <v>248.3</v>
      </c>
      <c r="G404" s="12">
        <f t="shared" si="90"/>
        <v>248.3</v>
      </c>
      <c r="H404" s="12">
        <f t="shared" si="90"/>
        <v>248.3</v>
      </c>
      <c r="I404" s="51">
        <f t="shared" si="74"/>
        <v>1</v>
      </c>
      <c r="J404" s="51">
        <f t="shared" si="77"/>
        <v>1</v>
      </c>
    </row>
    <row r="405" spans="1:10" s="24" customFormat="1" ht="31.5" x14ac:dyDescent="0.2">
      <c r="A405" s="16" t="s">
        <v>118</v>
      </c>
      <c r="B405" s="11" t="s">
        <v>280</v>
      </c>
      <c r="C405" s="11" t="s">
        <v>119</v>
      </c>
      <c r="D405" s="12">
        <f>D406</f>
        <v>248.3</v>
      </c>
      <c r="E405" s="12">
        <f t="shared" si="90"/>
        <v>0</v>
      </c>
      <c r="F405" s="12">
        <f t="shared" si="90"/>
        <v>248.3</v>
      </c>
      <c r="G405" s="12">
        <f t="shared" si="90"/>
        <v>248.3</v>
      </c>
      <c r="H405" s="12">
        <f t="shared" si="90"/>
        <v>248.3</v>
      </c>
      <c r="I405" s="51">
        <f t="shared" si="74"/>
        <v>1</v>
      </c>
      <c r="J405" s="51">
        <f t="shared" si="77"/>
        <v>1</v>
      </c>
    </row>
    <row r="406" spans="1:10" s="24" customFormat="1" ht="15.75" x14ac:dyDescent="0.2">
      <c r="A406" s="16" t="s">
        <v>120</v>
      </c>
      <c r="B406" s="11" t="s">
        <v>280</v>
      </c>
      <c r="C406" s="11" t="s">
        <v>121</v>
      </c>
      <c r="D406" s="13">
        <f>D407</f>
        <v>248.3</v>
      </c>
      <c r="E406" s="13">
        <f t="shared" si="90"/>
        <v>0</v>
      </c>
      <c r="F406" s="13">
        <f t="shared" si="90"/>
        <v>248.3</v>
      </c>
      <c r="G406" s="13">
        <f t="shared" si="90"/>
        <v>248.3</v>
      </c>
      <c r="H406" s="13">
        <f t="shared" si="90"/>
        <v>248.3</v>
      </c>
      <c r="I406" s="51">
        <f t="shared" si="74"/>
        <v>1</v>
      </c>
      <c r="J406" s="51">
        <f t="shared" si="77"/>
        <v>1</v>
      </c>
    </row>
    <row r="407" spans="1:10" s="24" customFormat="1" ht="15.75" x14ac:dyDescent="0.2">
      <c r="A407" s="16" t="s">
        <v>124</v>
      </c>
      <c r="B407" s="11" t="s">
        <v>280</v>
      </c>
      <c r="C407" s="11" t="s">
        <v>125</v>
      </c>
      <c r="D407" s="44">
        <v>248.3</v>
      </c>
      <c r="E407" s="45">
        <f>F407-D407</f>
        <v>0</v>
      </c>
      <c r="F407" s="44">
        <v>248.3</v>
      </c>
      <c r="G407" s="44">
        <v>248.3</v>
      </c>
      <c r="H407" s="44">
        <v>248.3</v>
      </c>
      <c r="I407" s="52">
        <f t="shared" si="74"/>
        <v>1</v>
      </c>
      <c r="J407" s="52">
        <f t="shared" si="77"/>
        <v>1</v>
      </c>
    </row>
    <row r="408" spans="1:10" s="24" customFormat="1" ht="63" x14ac:dyDescent="0.2">
      <c r="A408" s="16" t="s">
        <v>138</v>
      </c>
      <c r="B408" s="11" t="s">
        <v>281</v>
      </c>
      <c r="C408" s="11" t="s">
        <v>16</v>
      </c>
      <c r="D408" s="12">
        <f>D409</f>
        <v>2.5</v>
      </c>
      <c r="E408" s="12">
        <f t="shared" ref="E408:H411" si="91">E409</f>
        <v>0</v>
      </c>
      <c r="F408" s="12">
        <f t="shared" si="91"/>
        <v>2.5</v>
      </c>
      <c r="G408" s="12">
        <f t="shared" si="91"/>
        <v>2.5</v>
      </c>
      <c r="H408" s="12">
        <f t="shared" si="91"/>
        <v>2.5</v>
      </c>
      <c r="I408" s="51">
        <f t="shared" si="74"/>
        <v>1</v>
      </c>
      <c r="J408" s="51">
        <f t="shared" si="77"/>
        <v>1</v>
      </c>
    </row>
    <row r="409" spans="1:10" s="24" customFormat="1" ht="31.5" x14ac:dyDescent="0.2">
      <c r="A409" s="16" t="s">
        <v>28</v>
      </c>
      <c r="B409" s="11" t="s">
        <v>281</v>
      </c>
      <c r="C409" s="11" t="s">
        <v>16</v>
      </c>
      <c r="D409" s="12">
        <f>D410</f>
        <v>2.5</v>
      </c>
      <c r="E409" s="12">
        <f t="shared" si="91"/>
        <v>0</v>
      </c>
      <c r="F409" s="12">
        <f t="shared" si="91"/>
        <v>2.5</v>
      </c>
      <c r="G409" s="12">
        <f t="shared" si="91"/>
        <v>2.5</v>
      </c>
      <c r="H409" s="12">
        <f t="shared" si="91"/>
        <v>2.5</v>
      </c>
      <c r="I409" s="51">
        <f t="shared" si="74"/>
        <v>1</v>
      </c>
      <c r="J409" s="51">
        <f t="shared" si="77"/>
        <v>1</v>
      </c>
    </row>
    <row r="410" spans="1:10" s="24" customFormat="1" ht="31.5" x14ac:dyDescent="0.2">
      <c r="A410" s="16" t="s">
        <v>118</v>
      </c>
      <c r="B410" s="11" t="s">
        <v>281</v>
      </c>
      <c r="C410" s="11" t="s">
        <v>119</v>
      </c>
      <c r="D410" s="12">
        <f>D411</f>
        <v>2.5</v>
      </c>
      <c r="E410" s="12">
        <f t="shared" si="91"/>
        <v>0</v>
      </c>
      <c r="F410" s="12">
        <f t="shared" si="91"/>
        <v>2.5</v>
      </c>
      <c r="G410" s="12">
        <f t="shared" si="91"/>
        <v>2.5</v>
      </c>
      <c r="H410" s="12">
        <f t="shared" si="91"/>
        <v>2.5</v>
      </c>
      <c r="I410" s="51">
        <f t="shared" si="74"/>
        <v>1</v>
      </c>
      <c r="J410" s="51">
        <f t="shared" si="77"/>
        <v>1</v>
      </c>
    </row>
    <row r="411" spans="1:10" s="24" customFormat="1" ht="15.75" x14ac:dyDescent="0.2">
      <c r="A411" s="16" t="s">
        <v>120</v>
      </c>
      <c r="B411" s="11" t="s">
        <v>281</v>
      </c>
      <c r="C411" s="11" t="s">
        <v>121</v>
      </c>
      <c r="D411" s="13">
        <f>D412</f>
        <v>2.5</v>
      </c>
      <c r="E411" s="13">
        <f t="shared" si="91"/>
        <v>0</v>
      </c>
      <c r="F411" s="13">
        <f t="shared" si="91"/>
        <v>2.5</v>
      </c>
      <c r="G411" s="13">
        <f t="shared" si="91"/>
        <v>2.5</v>
      </c>
      <c r="H411" s="13">
        <f t="shared" si="91"/>
        <v>2.5</v>
      </c>
      <c r="I411" s="51">
        <f t="shared" si="74"/>
        <v>1</v>
      </c>
      <c r="J411" s="51">
        <f t="shared" si="77"/>
        <v>1</v>
      </c>
    </row>
    <row r="412" spans="1:10" s="24" customFormat="1" ht="15.75" x14ac:dyDescent="0.2">
      <c r="A412" s="16" t="s">
        <v>124</v>
      </c>
      <c r="B412" s="11" t="s">
        <v>281</v>
      </c>
      <c r="C412" s="11" t="s">
        <v>125</v>
      </c>
      <c r="D412" s="44">
        <v>2.5</v>
      </c>
      <c r="E412" s="45">
        <f>F412-D412</f>
        <v>0</v>
      </c>
      <c r="F412" s="44">
        <v>2.5</v>
      </c>
      <c r="G412" s="44">
        <v>2.5</v>
      </c>
      <c r="H412" s="44">
        <v>2.5</v>
      </c>
      <c r="I412" s="52">
        <f t="shared" si="74"/>
        <v>1</v>
      </c>
      <c r="J412" s="52">
        <f t="shared" si="77"/>
        <v>1</v>
      </c>
    </row>
    <row r="413" spans="1:10" s="24" customFormat="1" ht="47.25" x14ac:dyDescent="0.2">
      <c r="A413" s="16" t="s">
        <v>322</v>
      </c>
      <c r="B413" s="11" t="s">
        <v>279</v>
      </c>
      <c r="C413" s="11" t="s">
        <v>16</v>
      </c>
      <c r="D413" s="12">
        <f>D414</f>
        <v>360</v>
      </c>
      <c r="E413" s="12">
        <f t="shared" ref="E413:H415" si="92">E414</f>
        <v>0</v>
      </c>
      <c r="F413" s="12">
        <f t="shared" si="92"/>
        <v>360</v>
      </c>
      <c r="G413" s="12">
        <f t="shared" si="92"/>
        <v>360</v>
      </c>
      <c r="H413" s="12">
        <f t="shared" si="92"/>
        <v>140.63</v>
      </c>
      <c r="I413" s="51">
        <f>ROUND(H413/F413,4)</f>
        <v>0.3906</v>
      </c>
      <c r="J413" s="51">
        <f>ROUND(H413/G413,4)</f>
        <v>0.3906</v>
      </c>
    </row>
    <row r="414" spans="1:10" s="24" customFormat="1" ht="31.5" x14ac:dyDescent="0.2">
      <c r="A414" s="16" t="s">
        <v>329</v>
      </c>
      <c r="B414" s="11" t="s">
        <v>279</v>
      </c>
      <c r="C414" s="11" t="s">
        <v>16</v>
      </c>
      <c r="D414" s="12">
        <f>D415</f>
        <v>360</v>
      </c>
      <c r="E414" s="12">
        <f t="shared" si="92"/>
        <v>0</v>
      </c>
      <c r="F414" s="12">
        <f t="shared" si="92"/>
        <v>360</v>
      </c>
      <c r="G414" s="12">
        <f t="shared" si="92"/>
        <v>360</v>
      </c>
      <c r="H414" s="12">
        <f t="shared" si="92"/>
        <v>140.63</v>
      </c>
      <c r="I414" s="51">
        <f>ROUND(H414/F414,4)</f>
        <v>0.3906</v>
      </c>
      <c r="J414" s="51">
        <f>ROUND(H414/G414,4)</f>
        <v>0.3906</v>
      </c>
    </row>
    <row r="415" spans="1:10" s="24" customFormat="1" ht="15.75" x14ac:dyDescent="0.2">
      <c r="A415" s="16" t="s">
        <v>30</v>
      </c>
      <c r="B415" s="11" t="s">
        <v>279</v>
      </c>
      <c r="C415" s="11" t="s">
        <v>31</v>
      </c>
      <c r="D415" s="12">
        <f>D416</f>
        <v>360</v>
      </c>
      <c r="E415" s="12">
        <f t="shared" si="92"/>
        <v>0</v>
      </c>
      <c r="F415" s="12">
        <f t="shared" si="92"/>
        <v>360</v>
      </c>
      <c r="G415" s="12">
        <f t="shared" si="92"/>
        <v>360</v>
      </c>
      <c r="H415" s="12">
        <f t="shared" si="92"/>
        <v>140.63</v>
      </c>
      <c r="I415" s="51">
        <f>ROUND(H415/F415,4)</f>
        <v>0.3906</v>
      </c>
      <c r="J415" s="51">
        <f>ROUND(H415/G415,4)</f>
        <v>0.3906</v>
      </c>
    </row>
    <row r="416" spans="1:10" s="24" customFormat="1" ht="31.5" x14ac:dyDescent="0.2">
      <c r="A416" s="16" t="s">
        <v>109</v>
      </c>
      <c r="B416" s="11" t="s">
        <v>279</v>
      </c>
      <c r="C416" s="11" t="s">
        <v>33</v>
      </c>
      <c r="D416" s="44">
        <v>360</v>
      </c>
      <c r="E416" s="45">
        <f>F416-D416</f>
        <v>0</v>
      </c>
      <c r="F416" s="44">
        <v>360</v>
      </c>
      <c r="G416" s="44">
        <v>360</v>
      </c>
      <c r="H416" s="44">
        <v>140.63</v>
      </c>
      <c r="I416" s="52">
        <f>ROUND(H416/F416,4)</f>
        <v>0.3906</v>
      </c>
      <c r="J416" s="52">
        <f>ROUND(H416/G416,4)</f>
        <v>0.3906</v>
      </c>
    </row>
    <row r="417" spans="1:10" s="24" customFormat="1" ht="31.5" x14ac:dyDescent="0.2">
      <c r="A417" s="16" t="s">
        <v>93</v>
      </c>
      <c r="B417" s="11" t="s">
        <v>338</v>
      </c>
      <c r="C417" s="11" t="s">
        <v>16</v>
      </c>
      <c r="D417" s="12">
        <f>D418</f>
        <v>13716.8</v>
      </c>
      <c r="E417" s="12">
        <f t="shared" ref="E417:H423" si="93">E418</f>
        <v>-13716.8</v>
      </c>
      <c r="F417" s="12">
        <f t="shared" si="93"/>
        <v>0</v>
      </c>
      <c r="G417" s="12">
        <f t="shared" si="93"/>
        <v>0</v>
      </c>
      <c r="H417" s="12">
        <f t="shared" si="93"/>
        <v>0</v>
      </c>
      <c r="I417" s="51">
        <v>0</v>
      </c>
      <c r="J417" s="51">
        <v>0</v>
      </c>
    </row>
    <row r="418" spans="1:10" s="24" customFormat="1" ht="31.5" x14ac:dyDescent="0.2">
      <c r="A418" s="16" t="s">
        <v>73</v>
      </c>
      <c r="B418" s="11" t="s">
        <v>338</v>
      </c>
      <c r="C418" s="11" t="s">
        <v>74</v>
      </c>
      <c r="D418" s="12">
        <f>D419</f>
        <v>13716.8</v>
      </c>
      <c r="E418" s="12">
        <f t="shared" si="93"/>
        <v>-13716.8</v>
      </c>
      <c r="F418" s="12">
        <f t="shared" si="93"/>
        <v>0</v>
      </c>
      <c r="G418" s="12">
        <f t="shared" si="93"/>
        <v>0</v>
      </c>
      <c r="H418" s="12">
        <f t="shared" si="93"/>
        <v>0</v>
      </c>
      <c r="I418" s="51">
        <v>0</v>
      </c>
      <c r="J418" s="51">
        <v>0</v>
      </c>
    </row>
    <row r="419" spans="1:10" s="24" customFormat="1" ht="15.75" x14ac:dyDescent="0.2">
      <c r="A419" s="16" t="s">
        <v>75</v>
      </c>
      <c r="B419" s="11" t="s">
        <v>338</v>
      </c>
      <c r="C419" s="11" t="s">
        <v>76</v>
      </c>
      <c r="D419" s="12">
        <f>D420</f>
        <v>13716.8</v>
      </c>
      <c r="E419" s="12">
        <f t="shared" si="93"/>
        <v>-13716.8</v>
      </c>
      <c r="F419" s="12">
        <f t="shared" si="93"/>
        <v>0</v>
      </c>
      <c r="G419" s="12">
        <f t="shared" si="93"/>
        <v>0</v>
      </c>
      <c r="H419" s="12">
        <f t="shared" si="93"/>
        <v>0</v>
      </c>
      <c r="I419" s="51">
        <v>0</v>
      </c>
      <c r="J419" s="51">
        <v>0</v>
      </c>
    </row>
    <row r="420" spans="1:10" s="24" customFormat="1" ht="31.5" x14ac:dyDescent="0.2">
      <c r="A420" s="16" t="s">
        <v>77</v>
      </c>
      <c r="B420" s="11" t="s">
        <v>338</v>
      </c>
      <c r="C420" s="11" t="s">
        <v>78</v>
      </c>
      <c r="D420" s="44">
        <v>13716.8</v>
      </c>
      <c r="E420" s="45">
        <f>F420-D420</f>
        <v>-13716.8</v>
      </c>
      <c r="F420" s="44">
        <v>0</v>
      </c>
      <c r="G420" s="44">
        <v>0</v>
      </c>
      <c r="H420" s="44">
        <v>0</v>
      </c>
      <c r="I420" s="52">
        <v>0</v>
      </c>
      <c r="J420" s="52">
        <v>0</v>
      </c>
    </row>
    <row r="421" spans="1:10" s="24" customFormat="1" ht="47.25" x14ac:dyDescent="0.2">
      <c r="A421" s="16" t="s">
        <v>88</v>
      </c>
      <c r="B421" s="11" t="s">
        <v>429</v>
      </c>
      <c r="C421" s="11" t="s">
        <v>16</v>
      </c>
      <c r="D421" s="12">
        <f>D422</f>
        <v>2270.1</v>
      </c>
      <c r="E421" s="12">
        <f t="shared" si="93"/>
        <v>-2270.1</v>
      </c>
      <c r="F421" s="12">
        <f t="shared" si="93"/>
        <v>0</v>
      </c>
      <c r="G421" s="12">
        <f t="shared" si="93"/>
        <v>0</v>
      </c>
      <c r="H421" s="12">
        <f t="shared" si="93"/>
        <v>0</v>
      </c>
      <c r="I421" s="51">
        <v>0</v>
      </c>
      <c r="J421" s="51">
        <v>0</v>
      </c>
    </row>
    <row r="422" spans="1:10" s="24" customFormat="1" ht="31.5" x14ac:dyDescent="0.2">
      <c r="A422" s="16" t="s">
        <v>73</v>
      </c>
      <c r="B422" s="11" t="s">
        <v>429</v>
      </c>
      <c r="C422" s="11" t="s">
        <v>74</v>
      </c>
      <c r="D422" s="12">
        <f>D423</f>
        <v>2270.1</v>
      </c>
      <c r="E422" s="12">
        <f t="shared" si="93"/>
        <v>-2270.1</v>
      </c>
      <c r="F422" s="12">
        <f t="shared" si="93"/>
        <v>0</v>
      </c>
      <c r="G422" s="12">
        <f t="shared" si="93"/>
        <v>0</v>
      </c>
      <c r="H422" s="12">
        <f t="shared" si="93"/>
        <v>0</v>
      </c>
      <c r="I422" s="51">
        <v>0</v>
      </c>
      <c r="J422" s="51">
        <v>0</v>
      </c>
    </row>
    <row r="423" spans="1:10" s="24" customFormat="1" ht="15.75" x14ac:dyDescent="0.2">
      <c r="A423" s="16" t="s">
        <v>75</v>
      </c>
      <c r="B423" s="11" t="s">
        <v>429</v>
      </c>
      <c r="C423" s="11" t="s">
        <v>76</v>
      </c>
      <c r="D423" s="12">
        <f>D424</f>
        <v>2270.1</v>
      </c>
      <c r="E423" s="12">
        <f t="shared" si="93"/>
        <v>-2270.1</v>
      </c>
      <c r="F423" s="12">
        <f t="shared" si="93"/>
        <v>0</v>
      </c>
      <c r="G423" s="12">
        <f t="shared" si="93"/>
        <v>0</v>
      </c>
      <c r="H423" s="12">
        <f t="shared" si="93"/>
        <v>0</v>
      </c>
      <c r="I423" s="51">
        <v>0</v>
      </c>
      <c r="J423" s="51">
        <v>0</v>
      </c>
    </row>
    <row r="424" spans="1:10" s="24" customFormat="1" ht="31.5" x14ac:dyDescent="0.2">
      <c r="A424" s="16" t="s">
        <v>77</v>
      </c>
      <c r="B424" s="11" t="s">
        <v>429</v>
      </c>
      <c r="C424" s="11" t="s">
        <v>78</v>
      </c>
      <c r="D424" s="44">
        <v>2270.1</v>
      </c>
      <c r="E424" s="45">
        <f>F424-D424</f>
        <v>-2270.1</v>
      </c>
      <c r="F424" s="44">
        <v>0</v>
      </c>
      <c r="G424" s="44">
        <v>0</v>
      </c>
      <c r="H424" s="44">
        <v>0</v>
      </c>
      <c r="I424" s="52">
        <v>0</v>
      </c>
      <c r="J424" s="52">
        <v>0</v>
      </c>
    </row>
    <row r="425" spans="1:10" s="24" customFormat="1" ht="31.5" x14ac:dyDescent="0.2">
      <c r="A425" s="16" t="s">
        <v>139</v>
      </c>
      <c r="B425" s="11" t="s">
        <v>282</v>
      </c>
      <c r="C425" s="11" t="s">
        <v>16</v>
      </c>
      <c r="D425" s="12">
        <f>D426</f>
        <v>974</v>
      </c>
      <c r="E425" s="12">
        <f t="shared" ref="E425:H428" si="94">E426</f>
        <v>0</v>
      </c>
      <c r="F425" s="12">
        <f t="shared" si="94"/>
        <v>974</v>
      </c>
      <c r="G425" s="12">
        <f t="shared" si="94"/>
        <v>974</v>
      </c>
      <c r="H425" s="12">
        <f t="shared" si="94"/>
        <v>309.63</v>
      </c>
      <c r="I425" s="51">
        <f t="shared" ref="I425:I461" si="95">ROUND(H425/F425,4)</f>
        <v>0.31790000000000002</v>
      </c>
      <c r="J425" s="51">
        <f t="shared" ref="J425:J461" si="96">ROUND(H425/G425,4)</f>
        <v>0.31790000000000002</v>
      </c>
    </row>
    <row r="426" spans="1:10" s="24" customFormat="1" ht="31.5" x14ac:dyDescent="0.2">
      <c r="A426" s="16" t="s">
        <v>28</v>
      </c>
      <c r="B426" s="11" t="s">
        <v>283</v>
      </c>
      <c r="C426" s="11" t="s">
        <v>16</v>
      </c>
      <c r="D426" s="12">
        <f>D427</f>
        <v>974</v>
      </c>
      <c r="E426" s="12">
        <f t="shared" si="94"/>
        <v>0</v>
      </c>
      <c r="F426" s="12">
        <f t="shared" si="94"/>
        <v>974</v>
      </c>
      <c r="G426" s="12">
        <f t="shared" si="94"/>
        <v>974</v>
      </c>
      <c r="H426" s="12">
        <f t="shared" si="94"/>
        <v>309.63</v>
      </c>
      <c r="I426" s="51">
        <f t="shared" si="95"/>
        <v>0.31790000000000002</v>
      </c>
      <c r="J426" s="51">
        <f t="shared" si="96"/>
        <v>0.31790000000000002</v>
      </c>
    </row>
    <row r="427" spans="1:10" s="24" customFormat="1" ht="31.5" x14ac:dyDescent="0.2">
      <c r="A427" s="16" t="s">
        <v>118</v>
      </c>
      <c r="B427" s="11" t="s">
        <v>283</v>
      </c>
      <c r="C427" s="11" t="s">
        <v>119</v>
      </c>
      <c r="D427" s="12">
        <f>D428</f>
        <v>974</v>
      </c>
      <c r="E427" s="12">
        <f t="shared" si="94"/>
        <v>0</v>
      </c>
      <c r="F427" s="12">
        <f t="shared" si="94"/>
        <v>974</v>
      </c>
      <c r="G427" s="12">
        <f t="shared" si="94"/>
        <v>974</v>
      </c>
      <c r="H427" s="12">
        <f t="shared" si="94"/>
        <v>309.63</v>
      </c>
      <c r="I427" s="51">
        <f t="shared" si="95"/>
        <v>0.31790000000000002</v>
      </c>
      <c r="J427" s="51">
        <f t="shared" si="96"/>
        <v>0.31790000000000002</v>
      </c>
    </row>
    <row r="428" spans="1:10" s="24" customFormat="1" ht="15.75" x14ac:dyDescent="0.2">
      <c r="A428" s="16" t="s">
        <v>120</v>
      </c>
      <c r="B428" s="11" t="s">
        <v>283</v>
      </c>
      <c r="C428" s="11" t="s">
        <v>121</v>
      </c>
      <c r="D428" s="12">
        <f>D429</f>
        <v>974</v>
      </c>
      <c r="E428" s="12">
        <f t="shared" si="94"/>
        <v>0</v>
      </c>
      <c r="F428" s="12">
        <f t="shared" si="94"/>
        <v>974</v>
      </c>
      <c r="G428" s="12">
        <f t="shared" si="94"/>
        <v>974</v>
      </c>
      <c r="H428" s="12">
        <f t="shared" si="94"/>
        <v>309.63</v>
      </c>
      <c r="I428" s="51">
        <f t="shared" si="95"/>
        <v>0.31790000000000002</v>
      </c>
      <c r="J428" s="51">
        <f t="shared" si="96"/>
        <v>0.31790000000000002</v>
      </c>
    </row>
    <row r="429" spans="1:10" s="24" customFormat="1" ht="15.75" x14ac:dyDescent="0.2">
      <c r="A429" s="16" t="s">
        <v>124</v>
      </c>
      <c r="B429" s="11" t="s">
        <v>283</v>
      </c>
      <c r="C429" s="11" t="s">
        <v>125</v>
      </c>
      <c r="D429" s="44">
        <v>974</v>
      </c>
      <c r="E429" s="45">
        <f>F429-D429</f>
        <v>0</v>
      </c>
      <c r="F429" s="44">
        <v>974</v>
      </c>
      <c r="G429" s="44">
        <v>974</v>
      </c>
      <c r="H429" s="44">
        <v>309.63</v>
      </c>
      <c r="I429" s="52">
        <f t="shared" si="95"/>
        <v>0.31790000000000002</v>
      </c>
      <c r="J429" s="52">
        <f t="shared" si="96"/>
        <v>0.31790000000000002</v>
      </c>
    </row>
    <row r="430" spans="1:10" s="17" customFormat="1" ht="31.5" x14ac:dyDescent="0.2">
      <c r="A430" s="16" t="s">
        <v>137</v>
      </c>
      <c r="B430" s="11" t="s">
        <v>286</v>
      </c>
      <c r="C430" s="11" t="s">
        <v>16</v>
      </c>
      <c r="D430" s="12">
        <f>D431</f>
        <v>685.7</v>
      </c>
      <c r="E430" s="12">
        <f t="shared" ref="E430:H433" si="97">E431</f>
        <v>0</v>
      </c>
      <c r="F430" s="12">
        <f t="shared" si="97"/>
        <v>685.7</v>
      </c>
      <c r="G430" s="12">
        <f t="shared" si="97"/>
        <v>685.7</v>
      </c>
      <c r="H430" s="12">
        <f t="shared" si="97"/>
        <v>286.36</v>
      </c>
      <c r="I430" s="51">
        <f t="shared" si="95"/>
        <v>0.41760000000000003</v>
      </c>
      <c r="J430" s="51">
        <f t="shared" si="96"/>
        <v>0.41760000000000003</v>
      </c>
    </row>
    <row r="431" spans="1:10" s="24" customFormat="1" ht="31.5" x14ac:dyDescent="0.2">
      <c r="A431" s="16" t="s">
        <v>28</v>
      </c>
      <c r="B431" s="11" t="s">
        <v>287</v>
      </c>
      <c r="C431" s="11" t="s">
        <v>16</v>
      </c>
      <c r="D431" s="12">
        <f>D432</f>
        <v>685.7</v>
      </c>
      <c r="E431" s="12">
        <f t="shared" si="97"/>
        <v>0</v>
      </c>
      <c r="F431" s="12">
        <f t="shared" si="97"/>
        <v>685.7</v>
      </c>
      <c r="G431" s="12">
        <f t="shared" si="97"/>
        <v>685.7</v>
      </c>
      <c r="H431" s="12">
        <f t="shared" si="97"/>
        <v>286.36</v>
      </c>
      <c r="I431" s="51">
        <f t="shared" si="95"/>
        <v>0.41760000000000003</v>
      </c>
      <c r="J431" s="51">
        <f t="shared" si="96"/>
        <v>0.41760000000000003</v>
      </c>
    </row>
    <row r="432" spans="1:10" s="24" customFormat="1" ht="31.5" x14ac:dyDescent="0.2">
      <c r="A432" s="16" t="s">
        <v>118</v>
      </c>
      <c r="B432" s="11" t="s">
        <v>287</v>
      </c>
      <c r="C432" s="11" t="s">
        <v>119</v>
      </c>
      <c r="D432" s="12">
        <f>D433</f>
        <v>685.7</v>
      </c>
      <c r="E432" s="12">
        <f t="shared" si="97"/>
        <v>0</v>
      </c>
      <c r="F432" s="12">
        <f t="shared" si="97"/>
        <v>685.7</v>
      </c>
      <c r="G432" s="12">
        <f t="shared" si="97"/>
        <v>685.7</v>
      </c>
      <c r="H432" s="12">
        <f t="shared" si="97"/>
        <v>286.36</v>
      </c>
      <c r="I432" s="51">
        <f t="shared" si="95"/>
        <v>0.41760000000000003</v>
      </c>
      <c r="J432" s="51">
        <f t="shared" si="96"/>
        <v>0.41760000000000003</v>
      </c>
    </row>
    <row r="433" spans="1:12" s="24" customFormat="1" ht="15.75" x14ac:dyDescent="0.2">
      <c r="A433" s="16" t="s">
        <v>120</v>
      </c>
      <c r="B433" s="11" t="s">
        <v>287</v>
      </c>
      <c r="C433" s="11" t="s">
        <v>121</v>
      </c>
      <c r="D433" s="12">
        <f>D434</f>
        <v>685.7</v>
      </c>
      <c r="E433" s="12">
        <f t="shared" si="97"/>
        <v>0</v>
      </c>
      <c r="F433" s="12">
        <f t="shared" si="97"/>
        <v>685.7</v>
      </c>
      <c r="G433" s="12">
        <f t="shared" si="97"/>
        <v>685.7</v>
      </c>
      <c r="H433" s="12">
        <f t="shared" si="97"/>
        <v>286.36</v>
      </c>
      <c r="I433" s="51">
        <f t="shared" si="95"/>
        <v>0.41760000000000003</v>
      </c>
      <c r="J433" s="51">
        <f t="shared" si="96"/>
        <v>0.41760000000000003</v>
      </c>
    </row>
    <row r="434" spans="1:12" s="24" customFormat="1" ht="15.75" x14ac:dyDescent="0.2">
      <c r="A434" s="16" t="s">
        <v>124</v>
      </c>
      <c r="B434" s="11" t="s">
        <v>287</v>
      </c>
      <c r="C434" s="11" t="s">
        <v>125</v>
      </c>
      <c r="D434" s="44">
        <v>685.7</v>
      </c>
      <c r="E434" s="45">
        <f>F434-D434</f>
        <v>0</v>
      </c>
      <c r="F434" s="44">
        <v>685.7</v>
      </c>
      <c r="G434" s="44">
        <v>685.7</v>
      </c>
      <c r="H434" s="44">
        <v>286.36</v>
      </c>
      <c r="I434" s="52">
        <f t="shared" si="95"/>
        <v>0.41760000000000003</v>
      </c>
      <c r="J434" s="52">
        <f t="shared" si="96"/>
        <v>0.41760000000000003</v>
      </c>
    </row>
    <row r="435" spans="1:12" s="24" customFormat="1" ht="63" x14ac:dyDescent="0.2">
      <c r="A435" s="16" t="s">
        <v>142</v>
      </c>
      <c r="B435" s="11" t="s">
        <v>284</v>
      </c>
      <c r="C435" s="11" t="s">
        <v>16</v>
      </c>
      <c r="D435" s="12">
        <f>D436</f>
        <v>7793</v>
      </c>
      <c r="E435" s="12">
        <f t="shared" ref="E435:H438" si="98">E436</f>
        <v>0</v>
      </c>
      <c r="F435" s="12">
        <f t="shared" si="98"/>
        <v>7793</v>
      </c>
      <c r="G435" s="12">
        <f t="shared" si="98"/>
        <v>7793</v>
      </c>
      <c r="H435" s="12">
        <f t="shared" si="98"/>
        <v>6854.37</v>
      </c>
      <c r="I435" s="51">
        <f t="shared" si="95"/>
        <v>0.87960000000000005</v>
      </c>
      <c r="J435" s="51">
        <f t="shared" si="96"/>
        <v>0.87960000000000005</v>
      </c>
    </row>
    <row r="436" spans="1:12" s="24" customFormat="1" ht="31.5" x14ac:dyDescent="0.2">
      <c r="A436" s="16" t="s">
        <v>28</v>
      </c>
      <c r="B436" s="11" t="s">
        <v>285</v>
      </c>
      <c r="C436" s="11" t="s">
        <v>16</v>
      </c>
      <c r="D436" s="12">
        <f>D437</f>
        <v>7793</v>
      </c>
      <c r="E436" s="12">
        <f t="shared" si="98"/>
        <v>0</v>
      </c>
      <c r="F436" s="12">
        <f t="shared" si="98"/>
        <v>7793</v>
      </c>
      <c r="G436" s="12">
        <f t="shared" si="98"/>
        <v>7793</v>
      </c>
      <c r="H436" s="12">
        <f t="shared" si="98"/>
        <v>6854.37</v>
      </c>
      <c r="I436" s="51">
        <f t="shared" si="95"/>
        <v>0.87960000000000005</v>
      </c>
      <c r="J436" s="51">
        <f t="shared" si="96"/>
        <v>0.87960000000000005</v>
      </c>
    </row>
    <row r="437" spans="1:12" s="24" customFormat="1" ht="31.5" x14ac:dyDescent="0.2">
      <c r="A437" s="16" t="s">
        <v>118</v>
      </c>
      <c r="B437" s="11" t="s">
        <v>285</v>
      </c>
      <c r="C437" s="11" t="s">
        <v>119</v>
      </c>
      <c r="D437" s="12">
        <f>D438</f>
        <v>7793</v>
      </c>
      <c r="E437" s="12">
        <f t="shared" si="98"/>
        <v>0</v>
      </c>
      <c r="F437" s="12">
        <f t="shared" si="98"/>
        <v>7793</v>
      </c>
      <c r="G437" s="12">
        <f t="shared" si="98"/>
        <v>7793</v>
      </c>
      <c r="H437" s="12">
        <f t="shared" si="98"/>
        <v>6854.37</v>
      </c>
      <c r="I437" s="51">
        <f t="shared" si="95"/>
        <v>0.87960000000000005</v>
      </c>
      <c r="J437" s="51">
        <f t="shared" si="96"/>
        <v>0.87960000000000005</v>
      </c>
    </row>
    <row r="438" spans="1:12" s="26" customFormat="1" ht="15.75" x14ac:dyDescent="0.2">
      <c r="A438" s="16" t="s">
        <v>120</v>
      </c>
      <c r="B438" s="11" t="s">
        <v>285</v>
      </c>
      <c r="C438" s="11" t="s">
        <v>121</v>
      </c>
      <c r="D438" s="13">
        <f>D439</f>
        <v>7793</v>
      </c>
      <c r="E438" s="13">
        <f t="shared" si="98"/>
        <v>0</v>
      </c>
      <c r="F438" s="13">
        <f t="shared" si="98"/>
        <v>7793</v>
      </c>
      <c r="G438" s="13">
        <f t="shared" si="98"/>
        <v>7793</v>
      </c>
      <c r="H438" s="13">
        <f t="shared" si="98"/>
        <v>6854.37</v>
      </c>
      <c r="I438" s="51">
        <f t="shared" si="95"/>
        <v>0.87960000000000005</v>
      </c>
      <c r="J438" s="51">
        <f t="shared" si="96"/>
        <v>0.87960000000000005</v>
      </c>
    </row>
    <row r="439" spans="1:12" s="24" customFormat="1" ht="15.75" x14ac:dyDescent="0.2">
      <c r="A439" s="16" t="s">
        <v>124</v>
      </c>
      <c r="B439" s="11" t="s">
        <v>285</v>
      </c>
      <c r="C439" s="11" t="s">
        <v>125</v>
      </c>
      <c r="D439" s="44">
        <v>7793</v>
      </c>
      <c r="E439" s="45">
        <f>F439-D439</f>
        <v>0</v>
      </c>
      <c r="F439" s="44">
        <v>7793</v>
      </c>
      <c r="G439" s="44">
        <v>7793</v>
      </c>
      <c r="H439" s="44">
        <v>6854.37</v>
      </c>
      <c r="I439" s="52">
        <f t="shared" si="95"/>
        <v>0.87960000000000005</v>
      </c>
      <c r="J439" s="52">
        <f t="shared" si="96"/>
        <v>0.87960000000000005</v>
      </c>
    </row>
    <row r="440" spans="1:12" s="24" customFormat="1" ht="47.25" x14ac:dyDescent="0.2">
      <c r="A440" s="15" t="s">
        <v>79</v>
      </c>
      <c r="B440" s="2" t="s">
        <v>67</v>
      </c>
      <c r="C440" s="2" t="s">
        <v>16</v>
      </c>
      <c r="D440" s="3">
        <f>D441+D454</f>
        <v>13287</v>
      </c>
      <c r="E440" s="3">
        <f>E441+E454</f>
        <v>7296.6799999999994</v>
      </c>
      <c r="F440" s="3">
        <f>F441+F454</f>
        <v>20583.68</v>
      </c>
      <c r="G440" s="3">
        <f>G441+G454</f>
        <v>20583.68</v>
      </c>
      <c r="H440" s="3">
        <f>H441+H454</f>
        <v>20583.580000000002</v>
      </c>
      <c r="I440" s="50">
        <f t="shared" si="95"/>
        <v>1</v>
      </c>
      <c r="J440" s="50">
        <f t="shared" si="96"/>
        <v>1</v>
      </c>
      <c r="L440" s="56"/>
    </row>
    <row r="441" spans="1:12" s="24" customFormat="1" ht="15.75" x14ac:dyDescent="0.2">
      <c r="A441" s="16" t="s">
        <v>81</v>
      </c>
      <c r="B441" s="11" t="s">
        <v>290</v>
      </c>
      <c r="C441" s="11" t="s">
        <v>16</v>
      </c>
      <c r="D441" s="12">
        <f>D442</f>
        <v>11098</v>
      </c>
      <c r="E441" s="12">
        <f>E442</f>
        <v>7951.2999999999993</v>
      </c>
      <c r="F441" s="12">
        <f>F442</f>
        <v>19049.3</v>
      </c>
      <c r="G441" s="12">
        <f>G442</f>
        <v>19049.3</v>
      </c>
      <c r="H441" s="12">
        <f>H442</f>
        <v>19049.2</v>
      </c>
      <c r="I441" s="51">
        <f t="shared" si="95"/>
        <v>1</v>
      </c>
      <c r="J441" s="51">
        <f t="shared" si="96"/>
        <v>1</v>
      </c>
    </row>
    <row r="442" spans="1:12" s="24" customFormat="1" ht="15.75" x14ac:dyDescent="0.2">
      <c r="A442" s="16" t="s">
        <v>85</v>
      </c>
      <c r="B442" s="11" t="s">
        <v>291</v>
      </c>
      <c r="C442" s="11" t="s">
        <v>16</v>
      </c>
      <c r="D442" s="30">
        <f>D443+D445+D447+D451</f>
        <v>11098</v>
      </c>
      <c r="E442" s="30">
        <f>E443+E445+E447+E451</f>
        <v>7951.2999999999993</v>
      </c>
      <c r="F442" s="30">
        <f>F443+F445+F447+F451</f>
        <v>19049.3</v>
      </c>
      <c r="G442" s="30">
        <f>G443+G445+G447+G451</f>
        <v>19049.3</v>
      </c>
      <c r="H442" s="30">
        <f>H443+H445+H447+H451</f>
        <v>19049.2</v>
      </c>
      <c r="I442" s="51">
        <f>ROUND(H442/F442,4)</f>
        <v>1</v>
      </c>
      <c r="J442" s="51">
        <f>ROUND(H442/G442,4)</f>
        <v>1</v>
      </c>
    </row>
    <row r="443" spans="1:12" s="24" customFormat="1" ht="31.5" x14ac:dyDescent="0.2">
      <c r="A443" s="16" t="s">
        <v>86</v>
      </c>
      <c r="B443" s="11" t="s">
        <v>430</v>
      </c>
      <c r="C443" s="11" t="s">
        <v>16</v>
      </c>
      <c r="D443" s="12">
        <f>D444</f>
        <v>2079</v>
      </c>
      <c r="E443" s="12">
        <f>E444</f>
        <v>1400</v>
      </c>
      <c r="F443" s="12">
        <f>F444</f>
        <v>3479</v>
      </c>
      <c r="G443" s="12">
        <f>G444</f>
        <v>3479</v>
      </c>
      <c r="H443" s="12">
        <f>H444</f>
        <v>3479</v>
      </c>
      <c r="I443" s="51">
        <f>ROUND(H443/F443,4)</f>
        <v>1</v>
      </c>
      <c r="J443" s="51">
        <f>ROUND(H443/G443,4)</f>
        <v>1</v>
      </c>
    </row>
    <row r="444" spans="1:12" s="24" customFormat="1" ht="31.5" x14ac:dyDescent="0.2">
      <c r="A444" s="16" t="s">
        <v>21</v>
      </c>
      <c r="B444" s="11" t="s">
        <v>430</v>
      </c>
      <c r="C444" s="11" t="s">
        <v>22</v>
      </c>
      <c r="D444" s="44">
        <v>2079</v>
      </c>
      <c r="E444" s="45">
        <f>F444-D444</f>
        <v>1400</v>
      </c>
      <c r="F444" s="44">
        <v>3479</v>
      </c>
      <c r="G444" s="44">
        <v>3479</v>
      </c>
      <c r="H444" s="44">
        <v>3479</v>
      </c>
      <c r="I444" s="52">
        <f>ROUND(H444/F444,4)</f>
        <v>1</v>
      </c>
      <c r="J444" s="52">
        <f>ROUND(H444/G444,4)</f>
        <v>1</v>
      </c>
    </row>
    <row r="445" spans="1:12" s="24" customFormat="1" ht="47.25" x14ac:dyDescent="0.2">
      <c r="A445" s="16" t="s">
        <v>87</v>
      </c>
      <c r="B445" s="11" t="s">
        <v>431</v>
      </c>
      <c r="C445" s="11" t="s">
        <v>16</v>
      </c>
      <c r="D445" s="12">
        <f>D446</f>
        <v>21</v>
      </c>
      <c r="E445" s="12">
        <f>E446</f>
        <v>0</v>
      </c>
      <c r="F445" s="12">
        <f>F446</f>
        <v>21</v>
      </c>
      <c r="G445" s="12">
        <f>G446</f>
        <v>21</v>
      </c>
      <c r="H445" s="12">
        <f>H446</f>
        <v>21</v>
      </c>
      <c r="I445" s="51">
        <f>ROUND(H445/F445,4)</f>
        <v>1</v>
      </c>
      <c r="J445" s="51">
        <f>ROUND(H445/G445,4)</f>
        <v>1</v>
      </c>
    </row>
    <row r="446" spans="1:12" s="17" customFormat="1" ht="31.5" x14ac:dyDescent="0.2">
      <c r="A446" s="16" t="s">
        <v>21</v>
      </c>
      <c r="B446" s="11" t="s">
        <v>431</v>
      </c>
      <c r="C446" s="11" t="s">
        <v>22</v>
      </c>
      <c r="D446" s="47">
        <v>21</v>
      </c>
      <c r="E446" s="45">
        <f>F446-D446</f>
        <v>0</v>
      </c>
      <c r="F446" s="44">
        <v>21</v>
      </c>
      <c r="G446" s="44">
        <v>21</v>
      </c>
      <c r="H446" s="44">
        <v>21</v>
      </c>
      <c r="I446" s="52">
        <f>ROUND(H446/F446,4)</f>
        <v>1</v>
      </c>
      <c r="J446" s="52">
        <f>ROUND(H446/G446,4)</f>
        <v>1</v>
      </c>
    </row>
    <row r="447" spans="1:12" ht="31.5" x14ac:dyDescent="0.2">
      <c r="A447" s="16" t="s">
        <v>93</v>
      </c>
      <c r="B447" s="11" t="s">
        <v>292</v>
      </c>
      <c r="C447" s="11" t="s">
        <v>16</v>
      </c>
      <c r="D447" s="12">
        <f>D448</f>
        <v>0</v>
      </c>
      <c r="E447" s="12">
        <f t="shared" ref="E447:H449" si="99">E448</f>
        <v>15393.8</v>
      </c>
      <c r="F447" s="12">
        <f t="shared" si="99"/>
        <v>15393.8</v>
      </c>
      <c r="G447" s="12">
        <f t="shared" si="99"/>
        <v>15393.8</v>
      </c>
      <c r="H447" s="12">
        <f t="shared" si="99"/>
        <v>15393.71</v>
      </c>
      <c r="I447" s="51">
        <f t="shared" si="95"/>
        <v>1</v>
      </c>
      <c r="J447" s="51">
        <f t="shared" si="96"/>
        <v>1</v>
      </c>
    </row>
    <row r="448" spans="1:12" s="24" customFormat="1" ht="31.5" x14ac:dyDescent="0.2">
      <c r="A448" s="16" t="s">
        <v>73</v>
      </c>
      <c r="B448" s="11" t="s">
        <v>292</v>
      </c>
      <c r="C448" s="11" t="s">
        <v>74</v>
      </c>
      <c r="D448" s="13">
        <f>D449</f>
        <v>0</v>
      </c>
      <c r="E448" s="13">
        <f t="shared" si="99"/>
        <v>15393.8</v>
      </c>
      <c r="F448" s="13">
        <f t="shared" si="99"/>
        <v>15393.8</v>
      </c>
      <c r="G448" s="13">
        <f t="shared" si="99"/>
        <v>15393.8</v>
      </c>
      <c r="H448" s="13">
        <f t="shared" si="99"/>
        <v>15393.71</v>
      </c>
      <c r="I448" s="51">
        <f t="shared" si="95"/>
        <v>1</v>
      </c>
      <c r="J448" s="51">
        <f t="shared" si="96"/>
        <v>1</v>
      </c>
    </row>
    <row r="449" spans="1:12" s="24" customFormat="1" ht="15.75" x14ac:dyDescent="0.2">
      <c r="A449" s="16" t="s">
        <v>75</v>
      </c>
      <c r="B449" s="11" t="s">
        <v>292</v>
      </c>
      <c r="C449" s="11" t="s">
        <v>76</v>
      </c>
      <c r="D449" s="30">
        <f>D450</f>
        <v>0</v>
      </c>
      <c r="E449" s="30">
        <f t="shared" si="99"/>
        <v>15393.8</v>
      </c>
      <c r="F449" s="30">
        <f t="shared" si="99"/>
        <v>15393.8</v>
      </c>
      <c r="G449" s="30">
        <f t="shared" si="99"/>
        <v>15393.8</v>
      </c>
      <c r="H449" s="30">
        <f t="shared" si="99"/>
        <v>15393.71</v>
      </c>
      <c r="I449" s="51">
        <f t="shared" si="95"/>
        <v>1</v>
      </c>
      <c r="J449" s="51">
        <f t="shared" si="96"/>
        <v>1</v>
      </c>
    </row>
    <row r="450" spans="1:12" s="24" customFormat="1" ht="31.5" x14ac:dyDescent="0.2">
      <c r="A450" s="16" t="s">
        <v>77</v>
      </c>
      <c r="B450" s="11" t="s">
        <v>292</v>
      </c>
      <c r="C450" s="11" t="s">
        <v>78</v>
      </c>
      <c r="D450" s="44">
        <v>0</v>
      </c>
      <c r="E450" s="45">
        <f>F450-D450</f>
        <v>15393.8</v>
      </c>
      <c r="F450" s="44">
        <v>15393.8</v>
      </c>
      <c r="G450" s="44">
        <v>15393.8</v>
      </c>
      <c r="H450" s="44">
        <v>15393.71</v>
      </c>
      <c r="I450" s="52">
        <f t="shared" si="95"/>
        <v>1</v>
      </c>
      <c r="J450" s="52">
        <f t="shared" si="96"/>
        <v>1</v>
      </c>
    </row>
    <row r="451" spans="1:12" s="24" customFormat="1" ht="47.25" x14ac:dyDescent="0.2">
      <c r="A451" s="16" t="s">
        <v>88</v>
      </c>
      <c r="B451" s="11" t="s">
        <v>293</v>
      </c>
      <c r="C451" s="11" t="s">
        <v>16</v>
      </c>
      <c r="D451" s="12">
        <f t="shared" ref="D451:H452" si="100">D452</f>
        <v>8998</v>
      </c>
      <c r="E451" s="12">
        <f t="shared" si="100"/>
        <v>-8842.5</v>
      </c>
      <c r="F451" s="12">
        <f t="shared" si="100"/>
        <v>155.5</v>
      </c>
      <c r="G451" s="12">
        <f t="shared" si="100"/>
        <v>155.5</v>
      </c>
      <c r="H451" s="12">
        <f t="shared" si="100"/>
        <v>155.49</v>
      </c>
      <c r="I451" s="51">
        <f t="shared" si="95"/>
        <v>0.99990000000000001</v>
      </c>
      <c r="J451" s="51">
        <f t="shared" si="96"/>
        <v>0.99990000000000001</v>
      </c>
    </row>
    <row r="452" spans="1:12" s="24" customFormat="1" ht="15.75" x14ac:dyDescent="0.2">
      <c r="A452" s="16" t="s">
        <v>29</v>
      </c>
      <c r="B452" s="11" t="s">
        <v>293</v>
      </c>
      <c r="C452" s="11" t="s">
        <v>16</v>
      </c>
      <c r="D452" s="12">
        <f t="shared" si="100"/>
        <v>8998</v>
      </c>
      <c r="E452" s="12">
        <f t="shared" si="100"/>
        <v>-8842.5</v>
      </c>
      <c r="F452" s="12">
        <f t="shared" si="100"/>
        <v>155.5</v>
      </c>
      <c r="G452" s="12">
        <f t="shared" si="100"/>
        <v>155.5</v>
      </c>
      <c r="H452" s="12">
        <f t="shared" si="100"/>
        <v>155.49</v>
      </c>
      <c r="I452" s="51">
        <f t="shared" si="95"/>
        <v>0.99990000000000001</v>
      </c>
      <c r="J452" s="51">
        <f t="shared" si="96"/>
        <v>0.99990000000000001</v>
      </c>
    </row>
    <row r="453" spans="1:12" s="24" customFormat="1" ht="31.5" x14ac:dyDescent="0.2">
      <c r="A453" s="16" t="s">
        <v>21</v>
      </c>
      <c r="B453" s="11" t="s">
        <v>293</v>
      </c>
      <c r="C453" s="11" t="s">
        <v>22</v>
      </c>
      <c r="D453" s="44">
        <v>8998</v>
      </c>
      <c r="E453" s="45">
        <f>F453-D453</f>
        <v>-8842.5</v>
      </c>
      <c r="F453" s="44">
        <v>155.5</v>
      </c>
      <c r="G453" s="44">
        <v>155.5</v>
      </c>
      <c r="H453" s="44">
        <v>155.49</v>
      </c>
      <c r="I453" s="52">
        <f t="shared" si="95"/>
        <v>0.99990000000000001</v>
      </c>
      <c r="J453" s="52">
        <f t="shared" si="96"/>
        <v>0.99990000000000001</v>
      </c>
    </row>
    <row r="454" spans="1:12" s="24" customFormat="1" ht="31.5" x14ac:dyDescent="0.2">
      <c r="A454" s="16" t="s">
        <v>288</v>
      </c>
      <c r="B454" s="11" t="s">
        <v>69</v>
      </c>
      <c r="C454" s="25" t="s">
        <v>16</v>
      </c>
      <c r="D454" s="12">
        <f>D455</f>
        <v>2189</v>
      </c>
      <c r="E454" s="12">
        <f>E455</f>
        <v>-654.62</v>
      </c>
      <c r="F454" s="12">
        <f>F455</f>
        <v>1534.38</v>
      </c>
      <c r="G454" s="12">
        <f>G455</f>
        <v>1534.38</v>
      </c>
      <c r="H454" s="12">
        <f>H455</f>
        <v>1534.38</v>
      </c>
      <c r="I454" s="51">
        <f t="shared" si="95"/>
        <v>1</v>
      </c>
      <c r="J454" s="51">
        <f t="shared" si="96"/>
        <v>1</v>
      </c>
    </row>
    <row r="455" spans="1:12" s="24" customFormat="1" ht="31.5" x14ac:dyDescent="0.2">
      <c r="A455" s="16" t="s">
        <v>289</v>
      </c>
      <c r="B455" s="11" t="s">
        <v>294</v>
      </c>
      <c r="C455" s="11" t="s">
        <v>16</v>
      </c>
      <c r="D455" s="12">
        <f>D456+D459</f>
        <v>2189</v>
      </c>
      <c r="E455" s="12">
        <f>E456+E459</f>
        <v>-654.62</v>
      </c>
      <c r="F455" s="12">
        <f>F456+F459</f>
        <v>1534.38</v>
      </c>
      <c r="G455" s="12">
        <f>G456+G459</f>
        <v>1534.38</v>
      </c>
      <c r="H455" s="12">
        <f>H456+H459</f>
        <v>1534.38</v>
      </c>
      <c r="I455" s="51">
        <f t="shared" si="95"/>
        <v>1</v>
      </c>
      <c r="J455" s="51">
        <f t="shared" si="96"/>
        <v>1</v>
      </c>
    </row>
    <row r="456" spans="1:12" s="24" customFormat="1" ht="15.75" x14ac:dyDescent="0.2">
      <c r="A456" s="16" t="s">
        <v>432</v>
      </c>
      <c r="B456" s="11" t="s">
        <v>433</v>
      </c>
      <c r="C456" s="11" t="s">
        <v>16</v>
      </c>
      <c r="D456" s="12">
        <f>D457</f>
        <v>1519</v>
      </c>
      <c r="E456" s="12">
        <f t="shared" ref="E456:H457" si="101">E457</f>
        <v>0</v>
      </c>
      <c r="F456" s="12">
        <f t="shared" si="101"/>
        <v>1519</v>
      </c>
      <c r="G456" s="12">
        <f t="shared" si="101"/>
        <v>1519</v>
      </c>
      <c r="H456" s="12">
        <f t="shared" si="101"/>
        <v>1519</v>
      </c>
      <c r="I456" s="51">
        <f t="shared" si="95"/>
        <v>1</v>
      </c>
      <c r="J456" s="51">
        <f t="shared" si="96"/>
        <v>1</v>
      </c>
    </row>
    <row r="457" spans="1:12" s="24" customFormat="1" ht="15.75" x14ac:dyDescent="0.2">
      <c r="A457" s="16" t="s">
        <v>30</v>
      </c>
      <c r="B457" s="11" t="s">
        <v>433</v>
      </c>
      <c r="C457" s="11" t="s">
        <v>31</v>
      </c>
      <c r="D457" s="12">
        <f>D458</f>
        <v>1519</v>
      </c>
      <c r="E457" s="12">
        <f t="shared" si="101"/>
        <v>0</v>
      </c>
      <c r="F457" s="12">
        <f t="shared" si="101"/>
        <v>1519</v>
      </c>
      <c r="G457" s="12">
        <f t="shared" si="101"/>
        <v>1519</v>
      </c>
      <c r="H457" s="12">
        <f t="shared" si="101"/>
        <v>1519</v>
      </c>
      <c r="I457" s="51">
        <f t="shared" si="95"/>
        <v>1</v>
      </c>
      <c r="J457" s="51">
        <f t="shared" si="96"/>
        <v>1</v>
      </c>
    </row>
    <row r="458" spans="1:12" s="24" customFormat="1" ht="31.5" x14ac:dyDescent="0.2">
      <c r="A458" s="16" t="s">
        <v>109</v>
      </c>
      <c r="B458" s="11" t="s">
        <v>433</v>
      </c>
      <c r="C458" s="11" t="s">
        <v>32</v>
      </c>
      <c r="D458" s="46">
        <v>1519</v>
      </c>
      <c r="E458" s="45">
        <f>F458-D458</f>
        <v>0</v>
      </c>
      <c r="F458" s="44">
        <v>1519</v>
      </c>
      <c r="G458" s="46">
        <v>1519</v>
      </c>
      <c r="H458" s="46">
        <v>1519</v>
      </c>
      <c r="I458" s="52">
        <f t="shared" si="95"/>
        <v>1</v>
      </c>
      <c r="J458" s="52">
        <f t="shared" si="96"/>
        <v>1</v>
      </c>
    </row>
    <row r="459" spans="1:12" s="24" customFormat="1" ht="15.75" x14ac:dyDescent="0.2">
      <c r="A459" s="16" t="s">
        <v>432</v>
      </c>
      <c r="B459" s="11" t="s">
        <v>433</v>
      </c>
      <c r="C459" s="11" t="s">
        <v>16</v>
      </c>
      <c r="D459" s="12">
        <f>D460</f>
        <v>670</v>
      </c>
      <c r="E459" s="12">
        <f t="shared" ref="E459:H460" si="102">E460</f>
        <v>-654.62</v>
      </c>
      <c r="F459" s="12">
        <f t="shared" si="102"/>
        <v>15.379999999999995</v>
      </c>
      <c r="G459" s="12">
        <f t="shared" si="102"/>
        <v>15.379999999999995</v>
      </c>
      <c r="H459" s="12">
        <f t="shared" si="102"/>
        <v>15.379999999999995</v>
      </c>
      <c r="I459" s="51">
        <f t="shared" si="95"/>
        <v>1</v>
      </c>
      <c r="J459" s="51">
        <f t="shared" si="96"/>
        <v>1</v>
      </c>
    </row>
    <row r="460" spans="1:12" s="24" customFormat="1" ht="15.75" x14ac:dyDescent="0.2">
      <c r="A460" s="16" t="s">
        <v>30</v>
      </c>
      <c r="B460" s="11" t="s">
        <v>433</v>
      </c>
      <c r="C460" s="11" t="s">
        <v>31</v>
      </c>
      <c r="D460" s="12">
        <f>D461</f>
        <v>670</v>
      </c>
      <c r="E460" s="12">
        <f t="shared" si="102"/>
        <v>-654.62</v>
      </c>
      <c r="F460" s="12">
        <f t="shared" si="102"/>
        <v>15.379999999999995</v>
      </c>
      <c r="G460" s="12">
        <f t="shared" si="102"/>
        <v>15.379999999999995</v>
      </c>
      <c r="H460" s="12">
        <f t="shared" si="102"/>
        <v>15.379999999999995</v>
      </c>
      <c r="I460" s="51">
        <f t="shared" si="95"/>
        <v>1</v>
      </c>
      <c r="J460" s="51">
        <f t="shared" si="96"/>
        <v>1</v>
      </c>
    </row>
    <row r="461" spans="1:12" s="24" customFormat="1" ht="31.5" x14ac:dyDescent="0.2">
      <c r="A461" s="16" t="s">
        <v>109</v>
      </c>
      <c r="B461" s="11" t="s">
        <v>433</v>
      </c>
      <c r="C461" s="11" t="s">
        <v>32</v>
      </c>
      <c r="D461" s="45">
        <v>670</v>
      </c>
      <c r="E461" s="45">
        <f>F461-D461</f>
        <v>-654.62</v>
      </c>
      <c r="F461" s="44">
        <v>15.379999999999995</v>
      </c>
      <c r="G461" s="45">
        <v>15.379999999999995</v>
      </c>
      <c r="H461" s="45">
        <v>15.379999999999995</v>
      </c>
      <c r="I461" s="52">
        <f t="shared" si="95"/>
        <v>1</v>
      </c>
      <c r="J461" s="52">
        <f t="shared" si="96"/>
        <v>1</v>
      </c>
    </row>
    <row r="462" spans="1:12" s="24" customFormat="1" ht="47.25" x14ac:dyDescent="0.25">
      <c r="A462" s="57" t="s">
        <v>443</v>
      </c>
      <c r="B462" s="2" t="s">
        <v>45</v>
      </c>
      <c r="C462" s="2" t="s">
        <v>16</v>
      </c>
      <c r="D462" s="3">
        <f>D463+D466</f>
        <v>5475</v>
      </c>
      <c r="E462" s="3">
        <f>E463+E466</f>
        <v>-5475</v>
      </c>
      <c r="F462" s="3">
        <f>F463+F466</f>
        <v>0</v>
      </c>
      <c r="G462" s="3">
        <f>G463+G466</f>
        <v>0</v>
      </c>
      <c r="H462" s="3">
        <f>H463+H466</f>
        <v>0</v>
      </c>
      <c r="I462" s="51">
        <v>0</v>
      </c>
      <c r="J462" s="51">
        <v>0</v>
      </c>
      <c r="L462" s="56"/>
    </row>
    <row r="463" spans="1:12" ht="31.5" x14ac:dyDescent="0.2">
      <c r="A463" s="16" t="s">
        <v>46</v>
      </c>
      <c r="B463" s="11" t="s">
        <v>47</v>
      </c>
      <c r="C463" s="11" t="s">
        <v>16</v>
      </c>
      <c r="D463" s="12">
        <f>D464</f>
        <v>475</v>
      </c>
      <c r="E463" s="12">
        <f t="shared" ref="E463:H464" si="103">E464</f>
        <v>-475</v>
      </c>
      <c r="F463" s="12">
        <f t="shared" si="103"/>
        <v>0</v>
      </c>
      <c r="G463" s="12">
        <f t="shared" si="103"/>
        <v>0</v>
      </c>
      <c r="H463" s="12">
        <f t="shared" si="103"/>
        <v>0</v>
      </c>
      <c r="I463" s="51">
        <v>0</v>
      </c>
      <c r="J463" s="51">
        <v>0</v>
      </c>
    </row>
    <row r="464" spans="1:12" ht="15.75" x14ac:dyDescent="0.2">
      <c r="A464" s="16" t="s">
        <v>29</v>
      </c>
      <c r="B464" s="11" t="s">
        <v>48</v>
      </c>
      <c r="C464" s="11" t="s">
        <v>16</v>
      </c>
      <c r="D464" s="12">
        <f>D465</f>
        <v>475</v>
      </c>
      <c r="E464" s="12">
        <f t="shared" si="103"/>
        <v>-475</v>
      </c>
      <c r="F464" s="12">
        <f t="shared" si="103"/>
        <v>0</v>
      </c>
      <c r="G464" s="12">
        <f t="shared" si="103"/>
        <v>0</v>
      </c>
      <c r="H464" s="12">
        <f t="shared" si="103"/>
        <v>0</v>
      </c>
      <c r="I464" s="51">
        <v>0</v>
      </c>
      <c r="J464" s="51">
        <v>0</v>
      </c>
    </row>
    <row r="465" spans="1:12" ht="31.5" x14ac:dyDescent="0.2">
      <c r="A465" s="16" t="s">
        <v>21</v>
      </c>
      <c r="B465" s="11" t="s">
        <v>48</v>
      </c>
      <c r="C465" s="25" t="s">
        <v>22</v>
      </c>
      <c r="D465" s="44">
        <v>475</v>
      </c>
      <c r="E465" s="45">
        <f>F465-D465</f>
        <v>-475</v>
      </c>
      <c r="F465" s="44">
        <v>0</v>
      </c>
      <c r="G465" s="44">
        <v>0</v>
      </c>
      <c r="H465" s="44">
        <v>0</v>
      </c>
      <c r="I465" s="52">
        <v>0</v>
      </c>
      <c r="J465" s="52">
        <v>0</v>
      </c>
    </row>
    <row r="466" spans="1:12" s="24" customFormat="1" ht="47.25" x14ac:dyDescent="0.2">
      <c r="A466" s="16" t="s">
        <v>295</v>
      </c>
      <c r="B466" s="11" t="s">
        <v>296</v>
      </c>
      <c r="C466" s="11" t="s">
        <v>16</v>
      </c>
      <c r="D466" s="12">
        <f>D467</f>
        <v>5000</v>
      </c>
      <c r="E466" s="12">
        <f t="shared" ref="E466:H467" si="104">E467</f>
        <v>-5000</v>
      </c>
      <c r="F466" s="12">
        <f t="shared" si="104"/>
        <v>0</v>
      </c>
      <c r="G466" s="12">
        <f t="shared" si="104"/>
        <v>0</v>
      </c>
      <c r="H466" s="12">
        <f t="shared" si="104"/>
        <v>0</v>
      </c>
      <c r="I466" s="51">
        <v>0</v>
      </c>
      <c r="J466" s="51">
        <v>0</v>
      </c>
    </row>
    <row r="467" spans="1:12" s="24" customFormat="1" ht="15.75" x14ac:dyDescent="0.2">
      <c r="A467" s="16" t="s">
        <v>29</v>
      </c>
      <c r="B467" s="11" t="s">
        <v>297</v>
      </c>
      <c r="C467" s="11" t="s">
        <v>16</v>
      </c>
      <c r="D467" s="12">
        <f>D468</f>
        <v>5000</v>
      </c>
      <c r="E467" s="12">
        <f t="shared" si="104"/>
        <v>-5000</v>
      </c>
      <c r="F467" s="12">
        <f t="shared" si="104"/>
        <v>0</v>
      </c>
      <c r="G467" s="12">
        <f t="shared" si="104"/>
        <v>0</v>
      </c>
      <c r="H467" s="12">
        <f t="shared" si="104"/>
        <v>0</v>
      </c>
      <c r="I467" s="51">
        <v>0</v>
      </c>
      <c r="J467" s="51">
        <v>0</v>
      </c>
    </row>
    <row r="468" spans="1:12" s="24" customFormat="1" ht="31.5" x14ac:dyDescent="0.2">
      <c r="A468" s="16" t="s">
        <v>21</v>
      </c>
      <c r="B468" s="11" t="s">
        <v>297</v>
      </c>
      <c r="C468" s="25" t="s">
        <v>22</v>
      </c>
      <c r="D468" s="44">
        <v>5000</v>
      </c>
      <c r="E468" s="45">
        <f>F468-D468</f>
        <v>-5000</v>
      </c>
      <c r="F468" s="44">
        <v>0</v>
      </c>
      <c r="G468" s="44">
        <v>0</v>
      </c>
      <c r="H468" s="44">
        <v>0</v>
      </c>
      <c r="I468" s="52">
        <v>0</v>
      </c>
      <c r="J468" s="52">
        <v>0</v>
      </c>
    </row>
    <row r="469" spans="1:12" s="24" customFormat="1" ht="47.25" x14ac:dyDescent="0.2">
      <c r="A469" s="15" t="s">
        <v>95</v>
      </c>
      <c r="B469" s="2" t="s">
        <v>148</v>
      </c>
      <c r="C469" s="2" t="s">
        <v>16</v>
      </c>
      <c r="D469" s="3">
        <f t="shared" ref="D469:H470" si="105">D470</f>
        <v>47163.78</v>
      </c>
      <c r="E469" s="3">
        <f t="shared" si="105"/>
        <v>-8124.1399999999994</v>
      </c>
      <c r="F469" s="3">
        <f t="shared" si="105"/>
        <v>39039.64</v>
      </c>
      <c r="G469" s="3">
        <f t="shared" si="105"/>
        <v>39039.64</v>
      </c>
      <c r="H469" s="3">
        <f t="shared" si="105"/>
        <v>31583.56</v>
      </c>
      <c r="I469" s="50">
        <f t="shared" ref="I469:I504" si="106">ROUND(H469/F469,4)</f>
        <v>0.80900000000000005</v>
      </c>
      <c r="J469" s="50">
        <f t="shared" ref="J469:J504" si="107">ROUND(H469/G469,4)</f>
        <v>0.80900000000000005</v>
      </c>
      <c r="L469" s="56"/>
    </row>
    <row r="470" spans="1:12" s="24" customFormat="1" ht="15.75" x14ac:dyDescent="0.2">
      <c r="A470" s="16" t="s">
        <v>97</v>
      </c>
      <c r="B470" s="11" t="s">
        <v>298</v>
      </c>
      <c r="C470" s="11" t="s">
        <v>16</v>
      </c>
      <c r="D470" s="12">
        <f t="shared" si="105"/>
        <v>47163.78</v>
      </c>
      <c r="E470" s="12">
        <f t="shared" si="105"/>
        <v>-8124.1399999999994</v>
      </c>
      <c r="F470" s="12">
        <f t="shared" si="105"/>
        <v>39039.64</v>
      </c>
      <c r="G470" s="12">
        <f t="shared" si="105"/>
        <v>39039.64</v>
      </c>
      <c r="H470" s="12">
        <f t="shared" si="105"/>
        <v>31583.56</v>
      </c>
      <c r="I470" s="51">
        <f t="shared" si="106"/>
        <v>0.80900000000000005</v>
      </c>
      <c r="J470" s="51">
        <f t="shared" si="107"/>
        <v>0.80900000000000005</v>
      </c>
    </row>
    <row r="471" spans="1:12" s="24" customFormat="1" ht="15.75" x14ac:dyDescent="0.2">
      <c r="A471" s="16" t="s">
        <v>29</v>
      </c>
      <c r="B471" s="11" t="s">
        <v>339</v>
      </c>
      <c r="C471" s="11" t="s">
        <v>16</v>
      </c>
      <c r="D471" s="12">
        <f>SUM(D472:D472)</f>
        <v>47163.78</v>
      </c>
      <c r="E471" s="12">
        <f>SUM(E472:E472)</f>
        <v>-8124.1399999999994</v>
      </c>
      <c r="F471" s="12">
        <f>SUM(F472:F472)</f>
        <v>39039.64</v>
      </c>
      <c r="G471" s="12">
        <f>SUM(G472:G472)</f>
        <v>39039.64</v>
      </c>
      <c r="H471" s="12">
        <f>SUM(H472:H472)</f>
        <v>31583.56</v>
      </c>
      <c r="I471" s="51">
        <f t="shared" si="106"/>
        <v>0.80900000000000005</v>
      </c>
      <c r="J471" s="51">
        <f t="shared" si="107"/>
        <v>0.80900000000000005</v>
      </c>
    </row>
    <row r="472" spans="1:12" s="24" customFormat="1" ht="31.5" x14ac:dyDescent="0.2">
      <c r="A472" s="16" t="s">
        <v>21</v>
      </c>
      <c r="B472" s="11" t="s">
        <v>339</v>
      </c>
      <c r="C472" s="11" t="s">
        <v>22</v>
      </c>
      <c r="D472" s="44">
        <v>47163.78</v>
      </c>
      <c r="E472" s="45">
        <f>F472-D472</f>
        <v>-8124.1399999999994</v>
      </c>
      <c r="F472" s="44">
        <v>39039.64</v>
      </c>
      <c r="G472" s="44">
        <v>39039.64</v>
      </c>
      <c r="H472" s="44">
        <v>31583.56</v>
      </c>
      <c r="I472" s="52">
        <f t="shared" si="106"/>
        <v>0.80900000000000005</v>
      </c>
      <c r="J472" s="52">
        <f t="shared" si="107"/>
        <v>0.80900000000000005</v>
      </c>
    </row>
    <row r="473" spans="1:12" s="17" customFormat="1" ht="31.5" x14ac:dyDescent="0.2">
      <c r="A473" s="15" t="s">
        <v>323</v>
      </c>
      <c r="B473" s="2" t="s">
        <v>324</v>
      </c>
      <c r="C473" s="2" t="s">
        <v>16</v>
      </c>
      <c r="D473" s="3">
        <f>D474</f>
        <v>2160</v>
      </c>
      <c r="E473" s="3">
        <f t="shared" ref="E473:H477" si="108">E474</f>
        <v>-140</v>
      </c>
      <c r="F473" s="3">
        <f t="shared" si="108"/>
        <v>2020</v>
      </c>
      <c r="G473" s="3">
        <f t="shared" si="108"/>
        <v>2020</v>
      </c>
      <c r="H473" s="3">
        <f t="shared" si="108"/>
        <v>1283.5899999999999</v>
      </c>
      <c r="I473" s="50">
        <f t="shared" si="106"/>
        <v>0.63539999999999996</v>
      </c>
      <c r="J473" s="50">
        <f t="shared" si="107"/>
        <v>0.63539999999999996</v>
      </c>
      <c r="L473" s="56"/>
    </row>
    <row r="474" spans="1:12" s="24" customFormat="1" ht="31.5" x14ac:dyDescent="0.2">
      <c r="A474" s="16" t="s">
        <v>325</v>
      </c>
      <c r="B474" s="11" t="s">
        <v>326</v>
      </c>
      <c r="C474" s="11" t="s">
        <v>16</v>
      </c>
      <c r="D474" s="12">
        <f>D475</f>
        <v>2160</v>
      </c>
      <c r="E474" s="12">
        <f t="shared" si="108"/>
        <v>-140</v>
      </c>
      <c r="F474" s="12">
        <f t="shared" si="108"/>
        <v>2020</v>
      </c>
      <c r="G474" s="12">
        <f t="shared" si="108"/>
        <v>2020</v>
      </c>
      <c r="H474" s="12">
        <f t="shared" si="108"/>
        <v>1283.5899999999999</v>
      </c>
      <c r="I474" s="51">
        <f t="shared" si="106"/>
        <v>0.63539999999999996</v>
      </c>
      <c r="J474" s="51">
        <f t="shared" si="107"/>
        <v>0.63539999999999996</v>
      </c>
    </row>
    <row r="475" spans="1:12" s="24" customFormat="1" ht="47.25" x14ac:dyDescent="0.2">
      <c r="A475" s="16" t="s">
        <v>327</v>
      </c>
      <c r="B475" s="11" t="s">
        <v>328</v>
      </c>
      <c r="C475" s="11" t="s">
        <v>16</v>
      </c>
      <c r="D475" s="12">
        <f>D476</f>
        <v>2160</v>
      </c>
      <c r="E475" s="12">
        <f t="shared" si="108"/>
        <v>-140</v>
      </c>
      <c r="F475" s="12">
        <f t="shared" si="108"/>
        <v>2020</v>
      </c>
      <c r="G475" s="12">
        <f t="shared" si="108"/>
        <v>2020</v>
      </c>
      <c r="H475" s="12">
        <f t="shared" si="108"/>
        <v>1283.5899999999999</v>
      </c>
      <c r="I475" s="51">
        <f t="shared" si="106"/>
        <v>0.63539999999999996</v>
      </c>
      <c r="J475" s="51">
        <f t="shared" si="107"/>
        <v>0.63539999999999996</v>
      </c>
    </row>
    <row r="476" spans="1:12" s="24" customFormat="1" ht="31.5" x14ac:dyDescent="0.2">
      <c r="A476" s="16" t="s">
        <v>329</v>
      </c>
      <c r="B476" s="11" t="s">
        <v>328</v>
      </c>
      <c r="C476" s="11" t="s">
        <v>16</v>
      </c>
      <c r="D476" s="12">
        <f>D477</f>
        <v>2160</v>
      </c>
      <c r="E476" s="12">
        <f t="shared" si="108"/>
        <v>-140</v>
      </c>
      <c r="F476" s="12">
        <f t="shared" si="108"/>
        <v>2020</v>
      </c>
      <c r="G476" s="12">
        <f t="shared" si="108"/>
        <v>2020</v>
      </c>
      <c r="H476" s="12">
        <f t="shared" si="108"/>
        <v>1283.5899999999999</v>
      </c>
      <c r="I476" s="51">
        <f t="shared" si="106"/>
        <v>0.63539999999999996</v>
      </c>
      <c r="J476" s="51">
        <f t="shared" si="107"/>
        <v>0.63539999999999996</v>
      </c>
    </row>
    <row r="477" spans="1:12" s="24" customFormat="1" ht="15.75" x14ac:dyDescent="0.2">
      <c r="A477" s="16" t="s">
        <v>30</v>
      </c>
      <c r="B477" s="11" t="s">
        <v>328</v>
      </c>
      <c r="C477" s="11" t="s">
        <v>31</v>
      </c>
      <c r="D477" s="12">
        <f>D478</f>
        <v>2160</v>
      </c>
      <c r="E477" s="12">
        <f t="shared" si="108"/>
        <v>-140</v>
      </c>
      <c r="F477" s="12">
        <f t="shared" si="108"/>
        <v>2020</v>
      </c>
      <c r="G477" s="12">
        <f t="shared" si="108"/>
        <v>2020</v>
      </c>
      <c r="H477" s="12">
        <f t="shared" si="108"/>
        <v>1283.5899999999999</v>
      </c>
      <c r="I477" s="51">
        <f t="shared" si="106"/>
        <v>0.63539999999999996</v>
      </c>
      <c r="J477" s="51">
        <f t="shared" si="107"/>
        <v>0.63539999999999996</v>
      </c>
    </row>
    <row r="478" spans="1:12" s="24" customFormat="1" ht="31.5" x14ac:dyDescent="0.2">
      <c r="A478" s="16" t="s">
        <v>109</v>
      </c>
      <c r="B478" s="11" t="s">
        <v>328</v>
      </c>
      <c r="C478" s="11" t="s">
        <v>32</v>
      </c>
      <c r="D478" s="45">
        <v>2160</v>
      </c>
      <c r="E478" s="45">
        <f>F478-D478</f>
        <v>-140</v>
      </c>
      <c r="F478" s="44">
        <v>2020</v>
      </c>
      <c r="G478" s="45">
        <v>2020</v>
      </c>
      <c r="H478" s="45">
        <v>1283.5899999999999</v>
      </c>
      <c r="I478" s="52">
        <f t="shared" si="106"/>
        <v>0.63539999999999996</v>
      </c>
      <c r="J478" s="52">
        <f t="shared" si="107"/>
        <v>0.63539999999999996</v>
      </c>
    </row>
    <row r="479" spans="1:12" s="17" customFormat="1" ht="63" x14ac:dyDescent="0.2">
      <c r="A479" s="15" t="s">
        <v>146</v>
      </c>
      <c r="B479" s="2" t="s">
        <v>54</v>
      </c>
      <c r="C479" s="2" t="s">
        <v>16</v>
      </c>
      <c r="D479" s="3">
        <f>D480+D483+D486</f>
        <v>540</v>
      </c>
      <c r="E479" s="3">
        <f>E480+E483+E486</f>
        <v>-265</v>
      </c>
      <c r="F479" s="3">
        <f>F480+F483+F486</f>
        <v>275</v>
      </c>
      <c r="G479" s="3">
        <f>G480+G483+G486</f>
        <v>275</v>
      </c>
      <c r="H479" s="3">
        <f>H480+H483+H486</f>
        <v>211.88</v>
      </c>
      <c r="I479" s="50">
        <f t="shared" si="106"/>
        <v>0.77049999999999996</v>
      </c>
      <c r="J479" s="50">
        <f t="shared" si="107"/>
        <v>0.77049999999999996</v>
      </c>
      <c r="L479" s="56"/>
    </row>
    <row r="480" spans="1:12" s="24" customFormat="1" ht="31.5" x14ac:dyDescent="0.2">
      <c r="A480" s="16" t="s">
        <v>147</v>
      </c>
      <c r="B480" s="11" t="s">
        <v>301</v>
      </c>
      <c r="C480" s="11" t="s">
        <v>16</v>
      </c>
      <c r="D480" s="12">
        <f>D481</f>
        <v>15</v>
      </c>
      <c r="E480" s="12">
        <f t="shared" ref="E480:H481" si="109">E481</f>
        <v>-15</v>
      </c>
      <c r="F480" s="12">
        <f t="shared" si="109"/>
        <v>0</v>
      </c>
      <c r="G480" s="12">
        <f t="shared" si="109"/>
        <v>0</v>
      </c>
      <c r="H480" s="12">
        <f t="shared" si="109"/>
        <v>0</v>
      </c>
      <c r="I480" s="51">
        <v>0</v>
      </c>
      <c r="J480" s="51">
        <v>0</v>
      </c>
    </row>
    <row r="481" spans="1:12" s="24" customFormat="1" ht="15.75" x14ac:dyDescent="0.2">
      <c r="A481" s="16" t="s">
        <v>29</v>
      </c>
      <c r="B481" s="11" t="s">
        <v>302</v>
      </c>
      <c r="C481" s="11" t="s">
        <v>16</v>
      </c>
      <c r="D481" s="12">
        <f>D482</f>
        <v>15</v>
      </c>
      <c r="E481" s="12">
        <f t="shared" si="109"/>
        <v>-15</v>
      </c>
      <c r="F481" s="12">
        <f t="shared" si="109"/>
        <v>0</v>
      </c>
      <c r="G481" s="12">
        <f t="shared" si="109"/>
        <v>0</v>
      </c>
      <c r="H481" s="12">
        <f t="shared" si="109"/>
        <v>0</v>
      </c>
      <c r="I481" s="51">
        <v>0</v>
      </c>
      <c r="J481" s="51">
        <v>0</v>
      </c>
    </row>
    <row r="482" spans="1:12" s="24" customFormat="1" ht="31.5" x14ac:dyDescent="0.2">
      <c r="A482" s="16" t="s">
        <v>21</v>
      </c>
      <c r="B482" s="11" t="s">
        <v>302</v>
      </c>
      <c r="C482" s="25" t="s">
        <v>22</v>
      </c>
      <c r="D482" s="44">
        <v>15</v>
      </c>
      <c r="E482" s="45">
        <f>F482-D482</f>
        <v>-15</v>
      </c>
      <c r="F482" s="44">
        <v>0</v>
      </c>
      <c r="G482" s="44">
        <v>0</v>
      </c>
      <c r="H482" s="44">
        <v>0</v>
      </c>
      <c r="I482" s="52">
        <v>0</v>
      </c>
      <c r="J482" s="52">
        <v>0</v>
      </c>
    </row>
    <row r="483" spans="1:12" s="24" customFormat="1" ht="78.75" x14ac:dyDescent="0.2">
      <c r="A483" s="16" t="s">
        <v>299</v>
      </c>
      <c r="B483" s="11" t="s">
        <v>303</v>
      </c>
      <c r="C483" s="11" t="s">
        <v>16</v>
      </c>
      <c r="D483" s="12">
        <f>D484</f>
        <v>450</v>
      </c>
      <c r="E483" s="12">
        <f t="shared" ref="E483:H484" si="110">E484</f>
        <v>-450</v>
      </c>
      <c r="F483" s="12">
        <f t="shared" si="110"/>
        <v>0</v>
      </c>
      <c r="G483" s="12">
        <f t="shared" si="110"/>
        <v>0</v>
      </c>
      <c r="H483" s="12">
        <f t="shared" si="110"/>
        <v>0</v>
      </c>
      <c r="I483" s="51">
        <v>0</v>
      </c>
      <c r="J483" s="51">
        <v>0</v>
      </c>
    </row>
    <row r="484" spans="1:12" s="24" customFormat="1" ht="15.75" x14ac:dyDescent="0.2">
      <c r="A484" s="16" t="s">
        <v>29</v>
      </c>
      <c r="B484" s="11" t="s">
        <v>304</v>
      </c>
      <c r="C484" s="11" t="s">
        <v>16</v>
      </c>
      <c r="D484" s="12">
        <f>D485</f>
        <v>450</v>
      </c>
      <c r="E484" s="12">
        <f t="shared" si="110"/>
        <v>-450</v>
      </c>
      <c r="F484" s="12">
        <f t="shared" si="110"/>
        <v>0</v>
      </c>
      <c r="G484" s="12">
        <f t="shared" si="110"/>
        <v>0</v>
      </c>
      <c r="H484" s="12">
        <f t="shared" si="110"/>
        <v>0</v>
      </c>
      <c r="I484" s="51">
        <v>0</v>
      </c>
      <c r="J484" s="51">
        <v>0</v>
      </c>
    </row>
    <row r="485" spans="1:12" s="17" customFormat="1" ht="31.5" x14ac:dyDescent="0.2">
      <c r="A485" s="16" t="s">
        <v>21</v>
      </c>
      <c r="B485" s="11" t="s">
        <v>304</v>
      </c>
      <c r="C485" s="25" t="s">
        <v>22</v>
      </c>
      <c r="D485" s="44">
        <v>450</v>
      </c>
      <c r="E485" s="45">
        <f>F485-D485</f>
        <v>-450</v>
      </c>
      <c r="F485" s="44">
        <v>0</v>
      </c>
      <c r="G485" s="44">
        <v>0</v>
      </c>
      <c r="H485" s="44">
        <v>0</v>
      </c>
      <c r="I485" s="52">
        <v>0</v>
      </c>
      <c r="J485" s="52">
        <v>0</v>
      </c>
    </row>
    <row r="486" spans="1:12" s="24" customFormat="1" ht="31.5" x14ac:dyDescent="0.2">
      <c r="A486" s="16" t="s">
        <v>300</v>
      </c>
      <c r="B486" s="11" t="s">
        <v>305</v>
      </c>
      <c r="C486" s="11" t="s">
        <v>16</v>
      </c>
      <c r="D486" s="12">
        <f>D487</f>
        <v>75</v>
      </c>
      <c r="E486" s="12">
        <f>E487</f>
        <v>200</v>
      </c>
      <c r="F486" s="12">
        <f>F487</f>
        <v>275</v>
      </c>
      <c r="G486" s="12">
        <f>G487</f>
        <v>275</v>
      </c>
      <c r="H486" s="12">
        <f>H487</f>
        <v>211.88</v>
      </c>
      <c r="I486" s="51">
        <f t="shared" si="106"/>
        <v>0.77049999999999996</v>
      </c>
      <c r="J486" s="51">
        <f t="shared" si="107"/>
        <v>0.77049999999999996</v>
      </c>
    </row>
    <row r="487" spans="1:12" s="24" customFormat="1" ht="15.75" x14ac:dyDescent="0.2">
      <c r="A487" s="16" t="s">
        <v>29</v>
      </c>
      <c r="B487" s="11" t="s">
        <v>306</v>
      </c>
      <c r="C487" s="11" t="s">
        <v>16</v>
      </c>
      <c r="D487" s="12">
        <f>D488+D489</f>
        <v>75</v>
      </c>
      <c r="E487" s="12">
        <f>E488+E489</f>
        <v>200</v>
      </c>
      <c r="F487" s="12">
        <f>F488+F489</f>
        <v>275</v>
      </c>
      <c r="G487" s="12">
        <f>G488+G489</f>
        <v>275</v>
      </c>
      <c r="H487" s="12">
        <f>H488+H489</f>
        <v>211.88</v>
      </c>
      <c r="I487" s="51">
        <f t="shared" si="106"/>
        <v>0.77049999999999996</v>
      </c>
      <c r="J487" s="51">
        <f t="shared" si="107"/>
        <v>0.77049999999999996</v>
      </c>
    </row>
    <row r="488" spans="1:12" s="24" customFormat="1" ht="31.5" x14ac:dyDescent="0.2">
      <c r="A488" s="16" t="s">
        <v>21</v>
      </c>
      <c r="B488" s="11" t="s">
        <v>306</v>
      </c>
      <c r="C488" s="25" t="s">
        <v>22</v>
      </c>
      <c r="D488" s="44">
        <v>75</v>
      </c>
      <c r="E488" s="45">
        <f>F488-D488</f>
        <v>-75</v>
      </c>
      <c r="F488" s="44">
        <v>0</v>
      </c>
      <c r="G488" s="44">
        <v>0</v>
      </c>
      <c r="H488" s="44">
        <v>0</v>
      </c>
      <c r="I488" s="52">
        <v>0</v>
      </c>
      <c r="J488" s="52">
        <v>0</v>
      </c>
    </row>
    <row r="489" spans="1:12" s="24" customFormat="1" ht="15.75" x14ac:dyDescent="0.2">
      <c r="A489" s="16" t="s">
        <v>58</v>
      </c>
      <c r="B489" s="11" t="s">
        <v>306</v>
      </c>
      <c r="C489" s="11" t="s">
        <v>59</v>
      </c>
      <c r="D489" s="12">
        <f>D490</f>
        <v>0</v>
      </c>
      <c r="E489" s="12">
        <f>E490</f>
        <v>275</v>
      </c>
      <c r="F489" s="12">
        <f>F490</f>
        <v>275</v>
      </c>
      <c r="G489" s="12">
        <f>G490</f>
        <v>275</v>
      </c>
      <c r="H489" s="12">
        <f>H490</f>
        <v>211.88</v>
      </c>
      <c r="I489" s="51">
        <f t="shared" si="106"/>
        <v>0.77049999999999996</v>
      </c>
      <c r="J489" s="51">
        <f t="shared" si="107"/>
        <v>0.77049999999999996</v>
      </c>
    </row>
    <row r="490" spans="1:12" s="24" customFormat="1" ht="15.75" x14ac:dyDescent="0.2">
      <c r="A490" s="16" t="s">
        <v>370</v>
      </c>
      <c r="B490" s="11" t="s">
        <v>306</v>
      </c>
      <c r="C490" s="25" t="s">
        <v>371</v>
      </c>
      <c r="D490" s="44">
        <v>0</v>
      </c>
      <c r="E490" s="45">
        <f>F490-D490</f>
        <v>275</v>
      </c>
      <c r="F490" s="44">
        <v>275</v>
      </c>
      <c r="G490" s="44">
        <v>275</v>
      </c>
      <c r="H490" s="44">
        <v>211.88</v>
      </c>
      <c r="I490" s="52">
        <f t="shared" si="106"/>
        <v>0.77049999999999996</v>
      </c>
      <c r="J490" s="52">
        <f t="shared" si="107"/>
        <v>0.77049999999999996</v>
      </c>
    </row>
    <row r="491" spans="1:12" s="17" customFormat="1" ht="31.5" x14ac:dyDescent="0.2">
      <c r="A491" s="15" t="s">
        <v>435</v>
      </c>
      <c r="B491" s="2" t="s">
        <v>438</v>
      </c>
      <c r="C491" s="2" t="s">
        <v>16</v>
      </c>
      <c r="D491" s="3">
        <f>D492+D495</f>
        <v>320</v>
      </c>
      <c r="E491" s="3">
        <f>E492+E495</f>
        <v>0</v>
      </c>
      <c r="F491" s="3">
        <f>F492+F495</f>
        <v>320</v>
      </c>
      <c r="G491" s="3">
        <f>G492+G495</f>
        <v>320</v>
      </c>
      <c r="H491" s="3">
        <f>H492+H495</f>
        <v>320</v>
      </c>
      <c r="I491" s="50">
        <f t="shared" si="106"/>
        <v>1</v>
      </c>
      <c r="J491" s="50">
        <f t="shared" si="107"/>
        <v>1</v>
      </c>
      <c r="L491" s="56"/>
    </row>
    <row r="492" spans="1:12" s="24" customFormat="1" ht="31.5" x14ac:dyDescent="0.2">
      <c r="A492" s="16" t="s">
        <v>436</v>
      </c>
      <c r="B492" s="11" t="s">
        <v>439</v>
      </c>
      <c r="C492" s="11" t="s">
        <v>16</v>
      </c>
      <c r="D492" s="12">
        <f>D493</f>
        <v>20</v>
      </c>
      <c r="E492" s="12">
        <f t="shared" ref="E492:H493" si="111">E493</f>
        <v>0</v>
      </c>
      <c r="F492" s="12">
        <f t="shared" si="111"/>
        <v>20</v>
      </c>
      <c r="G492" s="12">
        <f t="shared" si="111"/>
        <v>20</v>
      </c>
      <c r="H492" s="12">
        <f t="shared" si="111"/>
        <v>20</v>
      </c>
      <c r="I492" s="51">
        <f t="shared" si="106"/>
        <v>1</v>
      </c>
      <c r="J492" s="51">
        <f t="shared" si="107"/>
        <v>1</v>
      </c>
    </row>
    <row r="493" spans="1:12" s="24" customFormat="1" ht="15.75" x14ac:dyDescent="0.2">
      <c r="A493" s="16" t="s">
        <v>29</v>
      </c>
      <c r="B493" s="11" t="s">
        <v>440</v>
      </c>
      <c r="C493" s="11" t="s">
        <v>16</v>
      </c>
      <c r="D493" s="12">
        <f>D494</f>
        <v>20</v>
      </c>
      <c r="E493" s="12">
        <f t="shared" si="111"/>
        <v>0</v>
      </c>
      <c r="F493" s="12">
        <f t="shared" si="111"/>
        <v>20</v>
      </c>
      <c r="G493" s="12">
        <f t="shared" si="111"/>
        <v>20</v>
      </c>
      <c r="H493" s="12">
        <f t="shared" si="111"/>
        <v>20</v>
      </c>
      <c r="I493" s="51">
        <f t="shared" si="106"/>
        <v>1</v>
      </c>
      <c r="J493" s="51">
        <f t="shared" si="107"/>
        <v>1</v>
      </c>
    </row>
    <row r="494" spans="1:12" s="24" customFormat="1" ht="31.5" x14ac:dyDescent="0.2">
      <c r="A494" s="16" t="s">
        <v>21</v>
      </c>
      <c r="B494" s="11" t="s">
        <v>440</v>
      </c>
      <c r="C494" s="25" t="s">
        <v>22</v>
      </c>
      <c r="D494" s="45">
        <v>20</v>
      </c>
      <c r="E494" s="45">
        <f>F494-D494</f>
        <v>0</v>
      </c>
      <c r="F494" s="44">
        <v>20</v>
      </c>
      <c r="G494" s="45">
        <v>20</v>
      </c>
      <c r="H494" s="45">
        <v>20</v>
      </c>
      <c r="I494" s="52">
        <f>ROUND(H494/F494,4)</f>
        <v>1</v>
      </c>
      <c r="J494" s="52">
        <f>ROUND(H494/G494,4)</f>
        <v>1</v>
      </c>
    </row>
    <row r="495" spans="1:12" s="24" customFormat="1" ht="31.5" x14ac:dyDescent="0.2">
      <c r="A495" s="16" t="s">
        <v>437</v>
      </c>
      <c r="B495" s="11" t="s">
        <v>441</v>
      </c>
      <c r="C495" s="11" t="s">
        <v>16</v>
      </c>
      <c r="D495" s="12">
        <f>D496</f>
        <v>300</v>
      </c>
      <c r="E495" s="12">
        <f t="shared" ref="E495:H496" si="112">E496</f>
        <v>0</v>
      </c>
      <c r="F495" s="12">
        <f t="shared" si="112"/>
        <v>300</v>
      </c>
      <c r="G495" s="12">
        <f t="shared" si="112"/>
        <v>300</v>
      </c>
      <c r="H495" s="12">
        <f t="shared" si="112"/>
        <v>300</v>
      </c>
      <c r="I495" s="51">
        <f>ROUND(H495/F495,4)</f>
        <v>1</v>
      </c>
      <c r="J495" s="51">
        <f>ROUND(H495/G495,4)</f>
        <v>1</v>
      </c>
    </row>
    <row r="496" spans="1:12" s="24" customFormat="1" ht="15.75" x14ac:dyDescent="0.2">
      <c r="A496" s="16" t="s">
        <v>29</v>
      </c>
      <c r="B496" s="11" t="s">
        <v>442</v>
      </c>
      <c r="C496" s="11" t="s">
        <v>16</v>
      </c>
      <c r="D496" s="12">
        <f>D497</f>
        <v>300</v>
      </c>
      <c r="E496" s="12">
        <f t="shared" si="112"/>
        <v>0</v>
      </c>
      <c r="F496" s="12">
        <f t="shared" si="112"/>
        <v>300</v>
      </c>
      <c r="G496" s="12">
        <f t="shared" si="112"/>
        <v>300</v>
      </c>
      <c r="H496" s="12">
        <f t="shared" si="112"/>
        <v>300</v>
      </c>
      <c r="I496" s="51">
        <f>ROUND(H496/F496,4)</f>
        <v>1</v>
      </c>
      <c r="J496" s="51">
        <f>ROUND(H496/G496,4)</f>
        <v>1</v>
      </c>
    </row>
    <row r="497" spans="1:12" s="24" customFormat="1" ht="31.5" x14ac:dyDescent="0.2">
      <c r="A497" s="16" t="s">
        <v>21</v>
      </c>
      <c r="B497" s="11" t="s">
        <v>442</v>
      </c>
      <c r="C497" s="25" t="s">
        <v>22</v>
      </c>
      <c r="D497" s="45">
        <v>300</v>
      </c>
      <c r="E497" s="45">
        <f>F497-D497</f>
        <v>0</v>
      </c>
      <c r="F497" s="44">
        <v>300</v>
      </c>
      <c r="G497" s="45">
        <v>300</v>
      </c>
      <c r="H497" s="45">
        <v>300</v>
      </c>
      <c r="I497" s="52">
        <f>ROUND(H497/F497,4)</f>
        <v>1</v>
      </c>
      <c r="J497" s="52">
        <f>ROUND(H497/G497,4)</f>
        <v>1</v>
      </c>
    </row>
    <row r="498" spans="1:12" s="17" customFormat="1" ht="31.5" x14ac:dyDescent="0.2">
      <c r="A498" s="15" t="s">
        <v>340</v>
      </c>
      <c r="B498" s="2" t="s">
        <v>344</v>
      </c>
      <c r="C498" s="2" t="s">
        <v>16</v>
      </c>
      <c r="D498" s="3">
        <f>D499</f>
        <v>198.6</v>
      </c>
      <c r="E498" s="3">
        <f>E499</f>
        <v>231.13</v>
      </c>
      <c r="F498" s="3">
        <f>F499</f>
        <v>429.73</v>
      </c>
      <c r="G498" s="3">
        <f>G499</f>
        <v>429.73</v>
      </c>
      <c r="H498" s="3">
        <f>H499</f>
        <v>429.73</v>
      </c>
      <c r="I498" s="50">
        <f t="shared" si="106"/>
        <v>1</v>
      </c>
      <c r="J498" s="50">
        <f t="shared" si="107"/>
        <v>1</v>
      </c>
      <c r="L498" s="56"/>
    </row>
    <row r="499" spans="1:12" s="24" customFormat="1" ht="47.25" x14ac:dyDescent="0.2">
      <c r="A499" s="16" t="s">
        <v>341</v>
      </c>
      <c r="B499" s="11" t="s">
        <v>345</v>
      </c>
      <c r="C499" s="11" t="s">
        <v>16</v>
      </c>
      <c r="D499" s="12">
        <f>D500+D502</f>
        <v>198.6</v>
      </c>
      <c r="E499" s="12">
        <f>E500+E502</f>
        <v>231.13</v>
      </c>
      <c r="F499" s="12">
        <f>F500+F502</f>
        <v>429.73</v>
      </c>
      <c r="G499" s="12">
        <f>G500+G502</f>
        <v>429.73</v>
      </c>
      <c r="H499" s="12">
        <f>H500+H502</f>
        <v>429.73</v>
      </c>
      <c r="I499" s="51">
        <f t="shared" si="106"/>
        <v>1</v>
      </c>
      <c r="J499" s="51">
        <f t="shared" si="107"/>
        <v>1</v>
      </c>
    </row>
    <row r="500" spans="1:12" s="24" customFormat="1" ht="31.5" x14ac:dyDescent="0.2">
      <c r="A500" s="16" t="s">
        <v>342</v>
      </c>
      <c r="B500" s="11" t="s">
        <v>346</v>
      </c>
      <c r="C500" s="11" t="s">
        <v>16</v>
      </c>
      <c r="D500" s="12">
        <f>D501</f>
        <v>196.6</v>
      </c>
      <c r="E500" s="12">
        <f>E501</f>
        <v>0</v>
      </c>
      <c r="F500" s="12">
        <f>F501</f>
        <v>196.6</v>
      </c>
      <c r="G500" s="12">
        <f>G501</f>
        <v>196.6</v>
      </c>
      <c r="H500" s="12">
        <f>H501</f>
        <v>196.6</v>
      </c>
      <c r="I500" s="51">
        <f t="shared" si="106"/>
        <v>1</v>
      </c>
      <c r="J500" s="51">
        <f t="shared" si="107"/>
        <v>1</v>
      </c>
    </row>
    <row r="501" spans="1:12" s="24" customFormat="1" ht="31.5" x14ac:dyDescent="0.2">
      <c r="A501" s="16" t="s">
        <v>21</v>
      </c>
      <c r="B501" s="11" t="s">
        <v>346</v>
      </c>
      <c r="C501" s="25" t="s">
        <v>22</v>
      </c>
      <c r="D501" s="45">
        <v>196.6</v>
      </c>
      <c r="E501" s="45">
        <f>F501-D501</f>
        <v>0</v>
      </c>
      <c r="F501" s="44">
        <v>196.6</v>
      </c>
      <c r="G501" s="45">
        <v>196.6</v>
      </c>
      <c r="H501" s="45">
        <v>196.6</v>
      </c>
      <c r="I501" s="52">
        <f t="shared" si="106"/>
        <v>1</v>
      </c>
      <c r="J501" s="52">
        <f t="shared" si="107"/>
        <v>1</v>
      </c>
    </row>
    <row r="502" spans="1:12" s="24" customFormat="1" ht="31.5" x14ac:dyDescent="0.2">
      <c r="A502" s="16" t="s">
        <v>343</v>
      </c>
      <c r="B502" s="11" t="s">
        <v>347</v>
      </c>
      <c r="C502" s="11" t="s">
        <v>16</v>
      </c>
      <c r="D502" s="12">
        <f>D503</f>
        <v>2</v>
      </c>
      <c r="E502" s="12">
        <f>E503</f>
        <v>231.13</v>
      </c>
      <c r="F502" s="12">
        <f>F503</f>
        <v>233.13</v>
      </c>
      <c r="G502" s="12">
        <f>G503</f>
        <v>233.13</v>
      </c>
      <c r="H502" s="12">
        <f>H503</f>
        <v>233.13</v>
      </c>
      <c r="I502" s="51">
        <f t="shared" si="106"/>
        <v>1</v>
      </c>
      <c r="J502" s="51">
        <f t="shared" si="107"/>
        <v>1</v>
      </c>
    </row>
    <row r="503" spans="1:12" s="24" customFormat="1" ht="31.5" x14ac:dyDescent="0.2">
      <c r="A503" s="16" t="s">
        <v>21</v>
      </c>
      <c r="B503" s="11" t="s">
        <v>347</v>
      </c>
      <c r="C503" s="11" t="s">
        <v>22</v>
      </c>
      <c r="D503" s="44">
        <v>2</v>
      </c>
      <c r="E503" s="45">
        <f>F503-D503</f>
        <v>231.13</v>
      </c>
      <c r="F503" s="44">
        <v>233.13</v>
      </c>
      <c r="G503" s="44">
        <v>233.13</v>
      </c>
      <c r="H503" s="44">
        <v>233.13</v>
      </c>
      <c r="I503" s="52">
        <f t="shared" si="106"/>
        <v>1</v>
      </c>
      <c r="J503" s="52">
        <f t="shared" si="107"/>
        <v>1</v>
      </c>
    </row>
    <row r="504" spans="1:12" s="17" customFormat="1" ht="15.75" x14ac:dyDescent="0.2">
      <c r="A504" s="5" t="s">
        <v>10</v>
      </c>
      <c r="B504" s="27" t="s">
        <v>15</v>
      </c>
      <c r="C504" s="27" t="s">
        <v>16</v>
      </c>
      <c r="D504" s="28">
        <f>D9+D28+D45+D53+D66+D213+D228+D247+D291+D304+D361+D396+D440+D462+D469+D473+D479+D491+D498</f>
        <v>1220108.9900000002</v>
      </c>
      <c r="E504" s="28">
        <f>E9+E28+E45+E53+E66+E213+E228+E247+E291+E304+E361+E396+E440+E462+E469+E473+E479+E491+E498</f>
        <v>372353.61999999988</v>
      </c>
      <c r="F504" s="28">
        <f>F9+F28+F45+F53+F66+F213+F228+F247+F291+F304+F361+F396+F440+F462+F469+F473+F479+F491+F498</f>
        <v>1592542.66</v>
      </c>
      <c r="G504" s="28">
        <f>G9+G28+G45+G53+G66+G213+G228+G247+G291+G304+G361+G396+G440+G462+G469+G473+G479+G491+G498</f>
        <v>1592279.12</v>
      </c>
      <c r="H504" s="28">
        <f>H9+H28+H45+H53+H66+H213+H228+H247+H291+H304+H361+H396+H440+H462+H469+H473+H479+H491+H498</f>
        <v>1388874.16</v>
      </c>
      <c r="I504" s="50">
        <f t="shared" si="106"/>
        <v>0.87209999999999999</v>
      </c>
      <c r="J504" s="50">
        <f t="shared" si="107"/>
        <v>0.87229999999999996</v>
      </c>
    </row>
    <row r="506" spans="1:12" x14ac:dyDescent="0.2">
      <c r="F506" s="31"/>
    </row>
    <row r="508" spans="1:12" x14ac:dyDescent="0.2">
      <c r="D508" s="31"/>
      <c r="E508" s="31"/>
      <c r="F508" s="31"/>
      <c r="G508" s="31"/>
      <c r="H508" s="31"/>
    </row>
  </sheetData>
  <mergeCells count="13">
    <mergeCell ref="A2:J2"/>
    <mergeCell ref="A3:J3"/>
    <mergeCell ref="A4:J4"/>
    <mergeCell ref="I6:J6"/>
    <mergeCell ref="I7:I8"/>
    <mergeCell ref="J7:J8"/>
    <mergeCell ref="A6:A8"/>
    <mergeCell ref="B6:B8"/>
    <mergeCell ref="C6:C8"/>
    <mergeCell ref="D6:F6"/>
    <mergeCell ref="F7:F8"/>
    <mergeCell ref="G6:G8"/>
    <mergeCell ref="H6:H8"/>
  </mergeCells>
  <phoneticPr fontId="10" type="noConversion"/>
  <pageMargins left="0.39370078740157483" right="0" top="0.78740157480314965" bottom="0.19685039370078741" header="0.19685039370078741" footer="0.31496062992125984"/>
  <pageSetup paperSize="9" scale="63" orientation="landscape" r:id="rId1"/>
  <headerFooter alignWithMargins="0"/>
  <rowBreaks count="3" manualBreakCount="3">
    <brk id="299" max="9" man="1"/>
    <brk id="320" max="9" man="1"/>
    <brk id="4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6</vt:lpstr>
      <vt:lpstr>'прил 6'!Заголовки_для_печати</vt:lpstr>
      <vt:lpstr>'прил 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Евгеньевна</dc:creator>
  <cp:lastModifiedBy>Виктория Евгеньевна</cp:lastModifiedBy>
  <cp:lastPrinted>2019-10-15T03:52:27Z</cp:lastPrinted>
  <dcterms:created xsi:type="dcterms:W3CDTF">2016-06-05T23:04:23Z</dcterms:created>
  <dcterms:modified xsi:type="dcterms:W3CDTF">2019-10-15T04:20:32Z</dcterms:modified>
</cp:coreProperties>
</file>